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900" activeTab="1"/>
  </bookViews>
  <sheets>
    <sheet name="Mhs lama 168 org" sheetId="1" r:id="rId1"/>
    <sheet name="Usulan Baru 36 org" sheetId="2" r:id="rId2"/>
  </sheets>
  <definedNames>
    <definedName name="_xlnm.Print_Area" localSheetId="0">'Mhs lama 168 org'!$A$1:$H$246</definedName>
    <definedName name="_xlnm.Print_Titles" localSheetId="0">'Mhs lama 168 org'!$7:$7</definedName>
  </definedNames>
  <calcPr fullCalcOnLoad="1"/>
</workbook>
</file>

<file path=xl/sharedStrings.xml><?xml version="1.0" encoding="utf-8"?>
<sst xmlns="http://schemas.openxmlformats.org/spreadsheetml/2006/main" count="1459" uniqueCount="494">
  <si>
    <t>SEPTA AGUSTINA</t>
  </si>
  <si>
    <t>SILVIA FRANSISCA SUKMA</t>
  </si>
  <si>
    <t>IKA AYU KUMALASARI</t>
  </si>
  <si>
    <t>ITA WIDAYATI</t>
  </si>
  <si>
    <t>NOVIA SARI PRATIWI</t>
  </si>
  <si>
    <t>AGUNG PRASETYA</t>
  </si>
  <si>
    <t>ANITA CANDRA P</t>
  </si>
  <si>
    <t>MARIA T AYU MEGASARI</t>
  </si>
  <si>
    <t>SIWI KHASANAH</t>
  </si>
  <si>
    <t>ANA NAJMATUL L</t>
  </si>
  <si>
    <t>JML PENGHASILAN</t>
  </si>
  <si>
    <t>PENGHASILAN IBU</t>
  </si>
  <si>
    <t>PENGHASILAN AYAH</t>
  </si>
  <si>
    <t>STATUS DIRI</t>
  </si>
  <si>
    <t>PEKERJAAN IBU</t>
  </si>
  <si>
    <t>PEKERJAAN AYAH</t>
  </si>
  <si>
    <t>PROGRAM STUDI</t>
  </si>
  <si>
    <t>FAK</t>
  </si>
  <si>
    <t>DWI NUR ROHMAH</t>
  </si>
  <si>
    <t>ANIK PURWATI</t>
  </si>
  <si>
    <t>ERINA RESTIA UTAMI</t>
  </si>
  <si>
    <t>TEGUH PRASETYO PUTRA</t>
  </si>
  <si>
    <t>KURNIA AZIZAH</t>
  </si>
  <si>
    <t>NORMA INDAH L</t>
  </si>
  <si>
    <t>LAILA MUFIDAH</t>
  </si>
  <si>
    <t>ITA MAURINA ISLAMI</t>
  </si>
  <si>
    <t>FMIPA</t>
  </si>
  <si>
    <t>NAMA MAHASISWA</t>
  </si>
  <si>
    <t>NIM</t>
  </si>
  <si>
    <t>FIP</t>
  </si>
  <si>
    <t>PNS</t>
  </si>
  <si>
    <t>OL</t>
  </si>
  <si>
    <t>SWASTA</t>
  </si>
  <si>
    <t>PETANI</t>
  </si>
  <si>
    <t>L</t>
  </si>
  <si>
    <t>GURU</t>
  </si>
  <si>
    <t>PENSIUNAN</t>
  </si>
  <si>
    <t>Y</t>
  </si>
  <si>
    <t>WIRASWASTA</t>
  </si>
  <si>
    <t>PEDAGANG</t>
  </si>
  <si>
    <t>P</t>
  </si>
  <si>
    <t>PENSIUN JANDA</t>
  </si>
  <si>
    <t>MUFIDATUS SHOIMAH</t>
  </si>
  <si>
    <t>LINA MARATUL FITRIAH</t>
  </si>
  <si>
    <t>YUNITA PRIMA ROHMAWATI</t>
  </si>
  <si>
    <t>MINARSIH</t>
  </si>
  <si>
    <t>EVI AYU CANDRA</t>
  </si>
  <si>
    <t>NURIL HIDAYATI</t>
  </si>
  <si>
    <t>SULISTYAWATI</t>
  </si>
  <si>
    <t>TATIT MILARSIH</t>
  </si>
  <si>
    <t>TITIN AGUSTINA</t>
  </si>
  <si>
    <t>HELDA CHEAN SARI</t>
  </si>
  <si>
    <t>NOFITA SARI</t>
  </si>
  <si>
    <t>FONI ANMAL KURNIYATI</t>
  </si>
  <si>
    <t>ATIK ROSIDAH</t>
  </si>
  <si>
    <t>FARID FATONI SETYAWAN</t>
  </si>
  <si>
    <t>ERVINA VIDIA ASTRIYA</t>
  </si>
  <si>
    <t>NILA RESTU WARDANI</t>
  </si>
  <si>
    <t>EKA SARI MAHARANI</t>
  </si>
  <si>
    <t>ERGA KURNIAWATI</t>
  </si>
  <si>
    <t>RUT PRAMESTI</t>
  </si>
  <si>
    <t>RUDY SETIAWAN</t>
  </si>
  <si>
    <t>LILIK FARIDAH</t>
  </si>
  <si>
    <t>MILDA LAILATUL MUKARROMAH</t>
  </si>
  <si>
    <t>ANDINNA AYU MURTI</t>
  </si>
  <si>
    <t>ABQORIYAT ATIQI</t>
  </si>
  <si>
    <t>RIZA NURNAHDZIYA</t>
  </si>
  <si>
    <t>LAILY MASRURO OCTAVIA</t>
  </si>
  <si>
    <t>ZAKIA PALUFI</t>
  </si>
  <si>
    <t>MUDRIKATUL MUHASSINAH</t>
  </si>
  <si>
    <t>DANI KURNIAWAN</t>
  </si>
  <si>
    <t>CHANDRA KURNIA HARDIATMA</t>
  </si>
  <si>
    <t>VENTI ERSHANTI</t>
  </si>
  <si>
    <t>SISKA RAHAYU</t>
  </si>
  <si>
    <t>WIDYA SAPUTRI</t>
  </si>
  <si>
    <t>FE</t>
  </si>
  <si>
    <t>FS</t>
  </si>
  <si>
    <t>ZAINUL ABIDIN</t>
  </si>
  <si>
    <t>FITRIA ARI SUKMA</t>
  </si>
  <si>
    <t>DEWI NORMA WIJAYANTI</t>
  </si>
  <si>
    <t>SITI ANI MAHMUDAH</t>
  </si>
  <si>
    <t>AYUNINGTYAS SITARESMI N</t>
  </si>
  <si>
    <t>NUR RACHMAWATI</t>
  </si>
  <si>
    <t>ALDILLA DE VEGA</t>
  </si>
  <si>
    <t>SITI  NUR ANISAH</t>
  </si>
  <si>
    <t>FAJAR BAYU A</t>
  </si>
  <si>
    <t>HANDI MAULANA PUTRA</t>
  </si>
  <si>
    <t>ANDREASS IVAN S</t>
  </si>
  <si>
    <t>MUHAMMAD  NUR KHOLISH</t>
  </si>
  <si>
    <t>FT</t>
  </si>
  <si>
    <t>AHMAD MURSYIDUN N</t>
  </si>
  <si>
    <t>MUHAMMAD FAKHRURROZI</t>
  </si>
  <si>
    <t>YOPY PRASETYA</t>
  </si>
  <si>
    <t>NUNGKI INDAH SUSANTI</t>
  </si>
  <si>
    <t>APRILA LUCYANA DEWI</t>
  </si>
  <si>
    <t>LISA PARAMITHA DEWI</t>
  </si>
  <si>
    <t>ANDIKA BAYUSIH A</t>
  </si>
  <si>
    <t>RIYA DWI PUSPA</t>
  </si>
  <si>
    <t>DEVI KURNIAWATI</t>
  </si>
  <si>
    <t>ABDUL GHOFUR</t>
  </si>
  <si>
    <t>VERDA NOVRIYAN ALDI</t>
  </si>
  <si>
    <t>MOHAMAD YUSUF</t>
  </si>
  <si>
    <t>AFIF MA'SUM</t>
  </si>
  <si>
    <t>a.n Rektor</t>
  </si>
  <si>
    <t>Pembantu Rektor Bidang Kemahasiswaan,</t>
  </si>
  <si>
    <t>HARTATIEK</t>
  </si>
  <si>
    <t>LUSI YUNIARTI</t>
  </si>
  <si>
    <t>L/MD</t>
  </si>
  <si>
    <t>FARAH ULFA RIADINA</t>
  </si>
  <si>
    <t>Kab. Blitar</t>
  </si>
  <si>
    <t>Kab. Malang</t>
  </si>
  <si>
    <t>MIFTAKHUL MUNIR</t>
  </si>
  <si>
    <t>ANASTASIA PUTRI ANDINI</t>
  </si>
  <si>
    <t>CICI CHUSNUL KHOTIMAH</t>
  </si>
  <si>
    <t>NURDIYANTO</t>
  </si>
  <si>
    <t>PENSIUNAN JANDA</t>
  </si>
  <si>
    <t>NO URT</t>
  </si>
  <si>
    <t>KET</t>
  </si>
  <si>
    <t>KHOIRUN NISAK</t>
  </si>
  <si>
    <t>HEPPI SASMOKO</t>
  </si>
  <si>
    <t>IMAM SUPANDI</t>
  </si>
  <si>
    <t>RETNO KUSUMAWATI</t>
  </si>
  <si>
    <t>PUPUT EMELIA YAMCO</t>
  </si>
  <si>
    <t>MANDA DIAN PRAVITA</t>
  </si>
  <si>
    <t>EKA FEBRIANA NUR HIDAYATI</t>
  </si>
  <si>
    <t>FARID IMROATUS SHOLIHAH</t>
  </si>
  <si>
    <t>TITIS INDARI</t>
  </si>
  <si>
    <t>ABDUL HALIM</t>
  </si>
  <si>
    <t>RAISAH FATICH ANISA</t>
  </si>
  <si>
    <t>SITI KHOLIFATUL U</t>
  </si>
  <si>
    <t>EVI FITRIAH</t>
  </si>
  <si>
    <t>RETNO DEWI</t>
  </si>
  <si>
    <t>BURUH PABRIK</t>
  </si>
  <si>
    <t>FAWAIT AFNANI</t>
  </si>
  <si>
    <t>BAYU DWI PANGESTU</t>
  </si>
  <si>
    <t>ANGGUN WULANDARI</t>
  </si>
  <si>
    <t>NAJIBUL HOER</t>
  </si>
  <si>
    <t>Bimbingan dan Konseling</t>
  </si>
  <si>
    <t>Psikologi</t>
  </si>
  <si>
    <t>Teknologi Pendidikan</t>
  </si>
  <si>
    <t>Pendidikan Guru SD</t>
  </si>
  <si>
    <t>Pendidikan Bahasa Inggris</t>
  </si>
  <si>
    <t>Pendidikan Bahasa Arab</t>
  </si>
  <si>
    <t>Pendidikan Sejarah</t>
  </si>
  <si>
    <t>Pendidikan Matematika</t>
  </si>
  <si>
    <t>Matematika</t>
  </si>
  <si>
    <t>Pendidikan Fisika</t>
  </si>
  <si>
    <t>Fisika</t>
  </si>
  <si>
    <t>Pendidikan Kimia</t>
  </si>
  <si>
    <t>Kimia</t>
  </si>
  <si>
    <t>Pendidikan Biologi</t>
  </si>
  <si>
    <t>Biologi</t>
  </si>
  <si>
    <t>Pendidikan Geografi</t>
  </si>
  <si>
    <t>Manajemen</t>
  </si>
  <si>
    <t>Pendidikan Akuntansi</t>
  </si>
  <si>
    <t>Akuntansi</t>
  </si>
  <si>
    <t>Administrasi Pendidikan</t>
  </si>
  <si>
    <t>L/P</t>
  </si>
  <si>
    <t>Pendidikan Teknik Otomotif</t>
  </si>
  <si>
    <t>Pendidikan Teknik Informatika</t>
  </si>
  <si>
    <t>FIS</t>
  </si>
  <si>
    <t>NAMA ORTU</t>
  </si>
  <si>
    <t>KARSADI</t>
  </si>
  <si>
    <t>M. MUKSIN</t>
  </si>
  <si>
    <t>TAJI M.A.S</t>
  </si>
  <si>
    <t>ASHADI</t>
  </si>
  <si>
    <t>MOCH SOCHIEB</t>
  </si>
  <si>
    <t>T. ADI WINARSO</t>
  </si>
  <si>
    <t>SURATMAN</t>
  </si>
  <si>
    <t>ADA</t>
  </si>
  <si>
    <t>MOH. MAKRUS</t>
  </si>
  <si>
    <t>MUDJIAT (ALM)</t>
  </si>
  <si>
    <t>MOH. SYIFAI</t>
  </si>
  <si>
    <t>KATEMIN SUBIYANTO (ALM)</t>
  </si>
  <si>
    <t>PTPN</t>
  </si>
  <si>
    <t>AHMAD S</t>
  </si>
  <si>
    <t>SAHIR</t>
  </si>
  <si>
    <t>SUTRISNO</t>
  </si>
  <si>
    <t>AFDILAH ISMI CHANDRA</t>
  </si>
  <si>
    <t>SUPARTO</t>
  </si>
  <si>
    <t>SUGIONO</t>
  </si>
  <si>
    <t>SOENARYO (ALM)</t>
  </si>
  <si>
    <t>SUWITO</t>
  </si>
  <si>
    <t>SUWARDI</t>
  </si>
  <si>
    <t>SLAMET</t>
  </si>
  <si>
    <t>AKHMAD KUDORI</t>
  </si>
  <si>
    <t>C.B PURWANTO (ALM)</t>
  </si>
  <si>
    <t>SUMAJI</t>
  </si>
  <si>
    <t>NARI</t>
  </si>
  <si>
    <r>
      <t>ACHMAD AS</t>
    </r>
    <r>
      <rPr>
        <vertAlign val="superscript"/>
        <sz val="10"/>
        <rFont val="Arial"/>
        <family val="2"/>
      </rPr>
      <t>,</t>
    </r>
    <r>
      <rPr>
        <sz val="10"/>
        <rFont val="Arial"/>
        <family val="2"/>
      </rPr>
      <t>ARI</t>
    </r>
  </si>
  <si>
    <t>SUMARDI</t>
  </si>
  <si>
    <t>SUKEMI</t>
  </si>
  <si>
    <t>MUGITO</t>
  </si>
  <si>
    <t>TUKIMIN</t>
  </si>
  <si>
    <t>HARJO</t>
  </si>
  <si>
    <t>MOCH MAKRUS</t>
  </si>
  <si>
    <t>MARTONO</t>
  </si>
  <si>
    <t>MOH. KHOIRI RIBUD</t>
  </si>
  <si>
    <t>SISWANTO</t>
  </si>
  <si>
    <t>NAWI</t>
  </si>
  <si>
    <t>SUWARDJI</t>
  </si>
  <si>
    <t>SUNARI</t>
  </si>
  <si>
    <t>RINTO</t>
  </si>
  <si>
    <t>ABDUL SALAMUN</t>
  </si>
  <si>
    <t>NURHALIM (ALM)</t>
  </si>
  <si>
    <t>HASAN ZAINI</t>
  </si>
  <si>
    <t>SABARUDIN</t>
  </si>
  <si>
    <t>KASIDI</t>
  </si>
  <si>
    <t>SUNARTO</t>
  </si>
  <si>
    <t>EDY DIRGANTORO</t>
  </si>
  <si>
    <t>MESERI</t>
  </si>
  <si>
    <t>CHUSNUL FARID</t>
  </si>
  <si>
    <t>SLAMET RIADI YAMCO</t>
  </si>
  <si>
    <t>MOH. TOHA</t>
  </si>
  <si>
    <t>SLAMET SUPRIADI</t>
  </si>
  <si>
    <t>SUMARSONO</t>
  </si>
  <si>
    <t>AMIN</t>
  </si>
  <si>
    <t>KUSNADI</t>
  </si>
  <si>
    <t>MURLAN</t>
  </si>
  <si>
    <t>ISPRANDONO</t>
  </si>
  <si>
    <t>LASMAN</t>
  </si>
  <si>
    <t>ADI ASIANTO (ALM)</t>
  </si>
  <si>
    <t>THOMAS SANTOSO</t>
  </si>
  <si>
    <t>ISWADI</t>
  </si>
  <si>
    <t>BAMBANG HARIOTO</t>
  </si>
  <si>
    <t>M. ICHWAN</t>
  </si>
  <si>
    <t>SUKIMAN</t>
  </si>
  <si>
    <t>SUHARTONO</t>
  </si>
  <si>
    <t>MUNAWAN</t>
  </si>
  <si>
    <t>MOH. FARID GHOFUR</t>
  </si>
  <si>
    <t>ASMARI</t>
  </si>
  <si>
    <t>JAMRONI</t>
  </si>
  <si>
    <t>ISMA'IN</t>
  </si>
  <si>
    <t>SOLIHIN</t>
  </si>
  <si>
    <t>GIMAN</t>
  </si>
  <si>
    <t>SHONHADJI</t>
  </si>
  <si>
    <t>GURU SWASTA</t>
  </si>
  <si>
    <t>ARBANGI</t>
  </si>
  <si>
    <t>SUPARDI</t>
  </si>
  <si>
    <t>ILYAS</t>
  </si>
  <si>
    <t>VERANINGTYAS SULISTYAWATI</t>
  </si>
  <si>
    <t>SOFI AINUR ROHMAH</t>
  </si>
  <si>
    <t>AININ MEILIA ROMDHIANI</t>
  </si>
  <si>
    <t>FAJAR ILMI LAILI</t>
  </si>
  <si>
    <t>HANDRI FARISI</t>
  </si>
  <si>
    <t>HENI NURROHMAH</t>
  </si>
  <si>
    <t>DANI PRASETIYO</t>
  </si>
  <si>
    <t>NURUL HIDAYATI</t>
  </si>
  <si>
    <t>ADITYA WISNU W</t>
  </si>
  <si>
    <t>IKA FITRIANI</t>
  </si>
  <si>
    <t>MAHANANI ASANDI PUTRI</t>
  </si>
  <si>
    <t>EKA TRIYA AGUSTINA</t>
  </si>
  <si>
    <t>SABTA WIYASANINGTIYAS</t>
  </si>
  <si>
    <t>BADRUZ ZAMAN</t>
  </si>
  <si>
    <t>RIAN PRATIWI</t>
  </si>
  <si>
    <t>LINNA LISTIA DIANA W</t>
  </si>
  <si>
    <t>SITI KHOIRUN NAIMAH</t>
  </si>
  <si>
    <t>ARIEF AGUNG WIBOWO</t>
  </si>
  <si>
    <t>DIAN RATRI WULANDARI</t>
  </si>
  <si>
    <t>FARICHA ULFA</t>
  </si>
  <si>
    <t>KHOLIL ROHMANTO</t>
  </si>
  <si>
    <t>NOVITA SARI</t>
  </si>
  <si>
    <t>SRI RAHAYU M T</t>
  </si>
  <si>
    <t>ARISTA MEDI WIJAYA</t>
  </si>
  <si>
    <t>SEPTIAN MAULANA INSAN S</t>
  </si>
  <si>
    <t>AGUSTINA RATRI A</t>
  </si>
  <si>
    <t>DWI ISTINING DYAH S</t>
  </si>
  <si>
    <t>MEIGA SUWASTIKO S</t>
  </si>
  <si>
    <t>RAFIKA NURLAILI</t>
  </si>
  <si>
    <t>PRISCHILLA ANDAYANI</t>
  </si>
  <si>
    <t>LALU MOH ROSSYHUL I</t>
  </si>
  <si>
    <t>MADE DWI ARYA MUKTI</t>
  </si>
  <si>
    <t>WAHYU ROMADHONA</t>
  </si>
  <si>
    <t>TKI</t>
  </si>
  <si>
    <t>APOTEKER</t>
  </si>
  <si>
    <t>RAHAYU SUKATMITO</t>
  </si>
  <si>
    <t>WIDYATAMA CAHYA C</t>
  </si>
  <si>
    <t>LIA PURWATININGSIH</t>
  </si>
  <si>
    <t>TIARA ROSALINA</t>
  </si>
  <si>
    <t>NUR ROHMAT</t>
  </si>
  <si>
    <t>SELVY VASELINA</t>
  </si>
  <si>
    <t>HARIS FATKHUR ROKHMAN</t>
  </si>
  <si>
    <t>BAGUS KRISTANTO</t>
  </si>
  <si>
    <t>PIPIN DONA ALFANTI</t>
  </si>
  <si>
    <t>FITRIA MACHMUDAH</t>
  </si>
  <si>
    <t>KATMITO HADI K</t>
  </si>
  <si>
    <t>SUCIPTO</t>
  </si>
  <si>
    <t>ISMANU</t>
  </si>
  <si>
    <t>SUDARSONO</t>
  </si>
  <si>
    <t>DJIMAN</t>
  </si>
  <si>
    <t>SLAMET RAHARJO</t>
  </si>
  <si>
    <t>IMAM HARIASI</t>
  </si>
  <si>
    <t>MULYANTO</t>
  </si>
  <si>
    <t>TUGIONO</t>
  </si>
  <si>
    <t>MARJUKI</t>
  </si>
  <si>
    <t>MOHAMAD IMRON</t>
  </si>
  <si>
    <t>081-334-417-113</t>
  </si>
  <si>
    <t>SUHAILI</t>
  </si>
  <si>
    <t>L/W</t>
  </si>
  <si>
    <t>ARIF MUSTOFA</t>
  </si>
  <si>
    <t>MOCH. RIFA'I</t>
  </si>
  <si>
    <t>GUNADI</t>
  </si>
  <si>
    <t>NAWAAFILA</t>
  </si>
  <si>
    <t>SULAIMAN HADI (ALM)</t>
  </si>
  <si>
    <t>ALFIAN FAUZI</t>
  </si>
  <si>
    <t>ANDI SUBANDI</t>
  </si>
  <si>
    <t>SUKAMTO</t>
  </si>
  <si>
    <t>MUDJIONO</t>
  </si>
  <si>
    <t>SUKARI LAKSONO</t>
  </si>
  <si>
    <t>KASTAMUN SOFYAN</t>
  </si>
  <si>
    <t>SUNGKONO</t>
  </si>
  <si>
    <t>IWAN HENDRARTO (ALM)</t>
  </si>
  <si>
    <t>SUMADIONO (ALM)</t>
  </si>
  <si>
    <t>MAHMUDI</t>
  </si>
  <si>
    <t>IMAM MASROWI</t>
  </si>
  <si>
    <t>SUBAGIO</t>
  </si>
  <si>
    <t>MUSTAQIM</t>
  </si>
  <si>
    <t>MASHUDI</t>
  </si>
  <si>
    <t>TASRIP</t>
  </si>
  <si>
    <t>WARSITO</t>
  </si>
  <si>
    <t>HERI SOEKOTJO</t>
  </si>
  <si>
    <t>IMAM SYAFI'I</t>
  </si>
  <si>
    <t>PRAWITO HADI</t>
  </si>
  <si>
    <t>BUDAIN (ALM)</t>
  </si>
  <si>
    <t>LALU MOH ZIKRI</t>
  </si>
  <si>
    <t>ATIM SULALA</t>
  </si>
  <si>
    <t>ABDUL MAJIO</t>
  </si>
  <si>
    <t>AKH MAKSUDI</t>
  </si>
  <si>
    <t>HADIRI</t>
  </si>
  <si>
    <t>MASHADI</t>
  </si>
  <si>
    <t>GANGSAR GUNAWAN</t>
  </si>
  <si>
    <t>UBZIDILLAH (ALM)</t>
  </si>
  <si>
    <t>SUMARMAN</t>
  </si>
  <si>
    <t>HARI SUSIANTO</t>
  </si>
  <si>
    <t>YARMIJAN</t>
  </si>
  <si>
    <t>NARULITA ANGGUN K</t>
  </si>
  <si>
    <t>ALI UTOMO</t>
  </si>
  <si>
    <t>SUPRAYOGI</t>
  </si>
  <si>
    <t>AMON NURHADI</t>
  </si>
  <si>
    <t>AHMAD</t>
  </si>
  <si>
    <t>SUBANDI</t>
  </si>
  <si>
    <t>IMANSYAH</t>
  </si>
  <si>
    <t>MISDIN</t>
  </si>
  <si>
    <t>MOCH ARIFIN</t>
  </si>
  <si>
    <t>SUPENO</t>
  </si>
  <si>
    <t>ABDUL WAHID</t>
  </si>
  <si>
    <t>SOESILO</t>
  </si>
  <si>
    <t>IBNU YASARI</t>
  </si>
  <si>
    <t>M DICKY ERYA</t>
  </si>
  <si>
    <t>SAMSOERI</t>
  </si>
  <si>
    <t>SUMARDI MANAN</t>
  </si>
  <si>
    <t>ABDUL KARIM</t>
  </si>
  <si>
    <t>SUPARLAN</t>
  </si>
  <si>
    <t>MAHALLI MASYHUD</t>
  </si>
  <si>
    <t xml:space="preserve">HASAN </t>
  </si>
  <si>
    <t>SUDAHNAN</t>
  </si>
  <si>
    <t>M. HOLLA</t>
  </si>
  <si>
    <t>SOEWARNP</t>
  </si>
  <si>
    <t>WIJIYANTO</t>
  </si>
  <si>
    <t>MUH NUR ROHIM</t>
  </si>
  <si>
    <t>BAGOES ANDY S</t>
  </si>
  <si>
    <t>SAI'IN</t>
  </si>
  <si>
    <t>AGUS JAUHAR M</t>
  </si>
  <si>
    <t>SANGIDU</t>
  </si>
  <si>
    <t>SUDJANI</t>
  </si>
  <si>
    <t>SOE'EB</t>
  </si>
  <si>
    <t>SUPRIYANTO</t>
  </si>
  <si>
    <t>MOH BAKIR</t>
  </si>
  <si>
    <t>HERRY FAISOL</t>
  </si>
  <si>
    <t>NONO SUGIARTO</t>
  </si>
  <si>
    <t>INDRA FARIYANTI</t>
  </si>
  <si>
    <t>ASPURI</t>
  </si>
  <si>
    <t>ABDUL ROCHMAN</t>
  </si>
  <si>
    <t>M. HATTA ALFALAH</t>
  </si>
  <si>
    <t>SUMINTO</t>
  </si>
  <si>
    <t>MUALIMIN</t>
  </si>
  <si>
    <t>DIANA PURNAMASARI</t>
  </si>
  <si>
    <t>Pendidikan Guru SD (PP2)</t>
  </si>
  <si>
    <t>Pendidikan  Anak Usia Dini</t>
  </si>
  <si>
    <t>Pendidikan Anak Usia Dini</t>
  </si>
  <si>
    <t>Pendidikan Tata Niaga</t>
  </si>
  <si>
    <t>Hukum dan Kewarganegaraan</t>
  </si>
  <si>
    <t>HAPPY LAILATUL FAJRI</t>
  </si>
  <si>
    <t>ABD. RAHMAN SOFYAN FAQIH</t>
  </si>
  <si>
    <t xml:space="preserve">Pembantu Rektor </t>
  </si>
  <si>
    <t>Bidang Kemahasiswaan,</t>
  </si>
  <si>
    <t>NOVA MAILAN KURNIAWATI</t>
  </si>
  <si>
    <t>VIKTORIA AGUSTINA</t>
  </si>
  <si>
    <t>LAILATUL BADRIYAH</t>
  </si>
  <si>
    <t>RETNO INDAH ROKHMAWATI</t>
  </si>
  <si>
    <t>DWI YOGO HERI P M</t>
  </si>
  <si>
    <t>EKA SAYEKTI S</t>
  </si>
  <si>
    <t>ZULIYA ROHMA</t>
  </si>
  <si>
    <t>DESY HOSENAINY</t>
  </si>
  <si>
    <t>AKHMAD FARIS SYAFRUDDIN</t>
  </si>
  <si>
    <t>JML TANGGUNGAN</t>
  </si>
  <si>
    <t>TIDAK BEKERJA</t>
  </si>
  <si>
    <t>NURHAYADI</t>
  </si>
  <si>
    <t>Pend. Teknik Mesin</t>
  </si>
  <si>
    <t>Malang, 10 Agustus 2010</t>
  </si>
  <si>
    <t xml:space="preserve">                              Rektor,</t>
  </si>
  <si>
    <t xml:space="preserve">                              Prof. Dr. H. Suparno</t>
  </si>
  <si>
    <t xml:space="preserve">                              NIP 19520402 197803 1 001</t>
  </si>
  <si>
    <t>DWI KURNIASIH</t>
  </si>
  <si>
    <t>IMBALAN ZAKARIA</t>
  </si>
  <si>
    <t>FATHUL LAILATUL KHOIRIA</t>
  </si>
  <si>
    <t>NATASHA PRAMUDITA I</t>
  </si>
  <si>
    <t>RAHMA RAMADHANI</t>
  </si>
  <si>
    <t>ANITA FITRIA</t>
  </si>
  <si>
    <t>WIWIK WIDIAWATI</t>
  </si>
  <si>
    <t>RITA NATANAEL</t>
  </si>
  <si>
    <t>HAVID LUTVI SASONO</t>
  </si>
  <si>
    <t>GALUH AULIA PRATIWI</t>
  </si>
  <si>
    <t>ANITA EKA PUTRI</t>
  </si>
  <si>
    <t>GREIS ELDY WENY</t>
  </si>
  <si>
    <t>ROSALIA AFIN ANNISAKH</t>
  </si>
  <si>
    <t>NOMOR REKENING</t>
  </si>
  <si>
    <t>Pend. Bahasa Indonesia &amp; Daerah</t>
  </si>
  <si>
    <t>BETA NUR SAFITRI</t>
  </si>
  <si>
    <t>LULUS</t>
  </si>
  <si>
    <t>CUTI</t>
  </si>
  <si>
    <t>ASTRIA ERAWATI</t>
  </si>
  <si>
    <t>PUTRI RAHAYU</t>
  </si>
  <si>
    <t>DWITHEA A. PUTRI</t>
  </si>
  <si>
    <t>NOURINA KARTIKA SARI</t>
  </si>
  <si>
    <t>MOH BARNABAS H.Q</t>
  </si>
  <si>
    <t>CINDY WULANSARI</t>
  </si>
  <si>
    <t>MAULINA KHAMAMI</t>
  </si>
  <si>
    <t>ANNIS MARTHA C.</t>
  </si>
  <si>
    <t>RATNA MAYLANDARI</t>
  </si>
  <si>
    <t>YUNIASTRI INANAHAYU</t>
  </si>
  <si>
    <t>AGUS KURNIAWAN</t>
  </si>
  <si>
    <t>ANGGRA HAJAR Y.</t>
  </si>
  <si>
    <t>IIN YULIATI</t>
  </si>
  <si>
    <t>YANTI KARUNIA L</t>
  </si>
  <si>
    <t>IMAMATUL AMALIYAH</t>
  </si>
  <si>
    <t>AHMAD ADIB EFENDI</t>
  </si>
  <si>
    <t>SHOHIFUL AMIN</t>
  </si>
  <si>
    <t>MARIA ANGELIA OCTAVIA</t>
  </si>
  <si>
    <t>SELFI SRI WAHYUNI</t>
  </si>
  <si>
    <t>YESI LUKITASARI</t>
  </si>
  <si>
    <t>DINA SUSILAWATI</t>
  </si>
  <si>
    <t>NISCHAZA RISTA W.</t>
  </si>
  <si>
    <t>SARI KUSUMAWATI</t>
  </si>
  <si>
    <t>INDAH WULANSARI</t>
  </si>
  <si>
    <t>ANGGRAENI KUMALADARI</t>
  </si>
  <si>
    <t>M. CANDRA GUNAWAN</t>
  </si>
  <si>
    <t>YULINA DWI R.</t>
  </si>
  <si>
    <t>AJENG ATMA KUSUMA</t>
  </si>
  <si>
    <t>ELLYSA RUSDIYANA</t>
  </si>
  <si>
    <t>ILMIA ROFITA JAMIL</t>
  </si>
  <si>
    <t>NAILUL ZAKIYYATIL N.</t>
  </si>
  <si>
    <t>YUDHA FEBRIAN PRADANA</t>
  </si>
  <si>
    <t>YULI AHMAD SAPUTRO</t>
  </si>
  <si>
    <t>ERMAWATI</t>
  </si>
  <si>
    <t>IWAN SURYA SAPUTRA</t>
  </si>
  <si>
    <t>TEKNOLOGI PENDIDIKAN</t>
  </si>
  <si>
    <t>ADMINISTRASI PENDIDIKAN</t>
  </si>
  <si>
    <t>PEND. BAHASA INDONESIA</t>
  </si>
  <si>
    <t>PEND. BAHASA ARAB</t>
  </si>
  <si>
    <t>PEND. SENI RUPA</t>
  </si>
  <si>
    <t>BAHASA ARAB</t>
  </si>
  <si>
    <t>BIOLOGI</t>
  </si>
  <si>
    <t>ADMINISTRASI PERKANTORAN</t>
  </si>
  <si>
    <t>MANAJEMEN</t>
  </si>
  <si>
    <t xml:space="preserve">MANAJEMEN </t>
  </si>
  <si>
    <t>AKUNTANSI</t>
  </si>
  <si>
    <t>TEKNIK ELEKTRO</t>
  </si>
  <si>
    <t>TATA BUSANA</t>
  </si>
  <si>
    <t>TEKNOLOGI INDUSTRI</t>
  </si>
  <si>
    <t>PEND. JASMANI KESEHATAN</t>
  </si>
  <si>
    <t>ILMU KEOLAHRAGAAN</t>
  </si>
  <si>
    <t>HUKUM DAN KEWARGANEGARAAN</t>
  </si>
  <si>
    <t>PEND. SEJARAH</t>
  </si>
  <si>
    <t>FIK</t>
  </si>
  <si>
    <t>DAFTAR NAMA MAHASISWA PENERIMA BEASISWA BUMN PEDULI TAHUN 2011</t>
  </si>
  <si>
    <t>UNIVERSITAS NEGERI MALANG</t>
  </si>
  <si>
    <t>Lampiran:</t>
  </si>
  <si>
    <t>Pendidikan Bahasa Sastra Arab</t>
  </si>
  <si>
    <t>Ilmu Ekonomi Studi Pembangunan</t>
  </si>
  <si>
    <t>DAFTAR NAMA MAHASISWA CALON PENERIMA BEASISWA BUMN PEDULI TAHUN 2011</t>
  </si>
  <si>
    <t>BIMBINGAN KONSELING</t>
  </si>
  <si>
    <t>PENDIDIKAN LUAR SEKOLAH</t>
  </si>
  <si>
    <t>PEND. GURU SD</t>
  </si>
  <si>
    <t xml:space="preserve">Dra. Fatmawati </t>
  </si>
  <si>
    <t>NIP 19590331 198601 2 001</t>
  </si>
  <si>
    <t>Kepala Bagian Kemahasiswaan,</t>
  </si>
  <si>
    <t>PSIKOLOGI</t>
  </si>
  <si>
    <t>RULI ANGGARETA</t>
  </si>
  <si>
    <t>Pend. Seni Rupa</t>
  </si>
  <si>
    <t>ANGGA GURIANG GAUTAMA P.</t>
  </si>
  <si>
    <t>MOHAMAD AGUNG WAHYU R.</t>
  </si>
  <si>
    <t>FIDDYAH ANGGRAENI SIWI P.</t>
  </si>
  <si>
    <t>TTD</t>
  </si>
</sst>
</file>

<file path=xl/styles.xml><?xml version="1.0" encoding="utf-8"?>
<styleSheet xmlns="http://schemas.openxmlformats.org/spreadsheetml/2006/main">
  <numFmts count="2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4"/>
    </xf>
    <xf numFmtId="0" fontId="6" fillId="0" borderId="0" xfId="0" applyFont="1" applyAlignment="1">
      <alignment/>
    </xf>
    <xf numFmtId="0" fontId="3" fillId="0" borderId="21" xfId="0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5" fontId="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6" xfId="0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75" fontId="3" fillId="0" borderId="11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5" fontId="0" fillId="0" borderId="0" xfId="0" applyNumberFormat="1" applyFont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1" fontId="0" fillId="0" borderId="19" xfId="0" applyNumberFormat="1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1" fontId="0" fillId="0" borderId="16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1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1" fontId="3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5" fontId="3" fillId="0" borderId="27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/>
    </xf>
    <xf numFmtId="175" fontId="3" fillId="0" borderId="28" xfId="0" applyNumberFormat="1" applyFont="1" applyFill="1" applyBorder="1" applyAlignment="1">
      <alignment horizontal="center"/>
    </xf>
    <xf numFmtId="175" fontId="3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5" fontId="3" fillId="0" borderId="16" xfId="0" applyNumberFormat="1" applyFont="1" applyFill="1" applyBorder="1" applyAlignment="1">
      <alignment horizontal="center" vertical="center"/>
    </xf>
    <xf numFmtId="175" fontId="3" fillId="0" borderId="2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20" xfId="0" applyFont="1" applyFill="1" applyBorder="1" applyAlignment="1">
      <alignment/>
    </xf>
    <xf numFmtId="1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1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4.00390625" style="3" customWidth="1"/>
    <col min="2" max="2" width="30.8515625" style="0" customWidth="1"/>
    <col min="3" max="3" width="14.57421875" style="1" customWidth="1"/>
    <col min="4" max="4" width="1.28515625" style="1" hidden="1" customWidth="1"/>
    <col min="5" max="5" width="14.7109375" style="0" customWidth="1"/>
    <col min="6" max="6" width="18.421875" style="0" customWidth="1"/>
    <col min="7" max="7" width="6.57421875" style="1" customWidth="1"/>
    <col min="8" max="8" width="19.00390625" style="4" customWidth="1"/>
    <col min="9" max="9" width="20.28125" style="0" hidden="1" customWidth="1"/>
    <col min="10" max="10" width="18.00390625" style="0" hidden="1" customWidth="1"/>
    <col min="11" max="11" width="0" style="1" hidden="1" customWidth="1"/>
    <col min="12" max="13" width="0" style="2" hidden="1" customWidth="1"/>
    <col min="14" max="14" width="9.28125" style="2" hidden="1" customWidth="1"/>
    <col min="15" max="16" width="0" style="4" hidden="1" customWidth="1"/>
    <col min="17" max="17" width="26.421875" style="9" hidden="1" customWidth="1"/>
    <col min="18" max="18" width="18.7109375" style="9" hidden="1" customWidth="1"/>
    <col min="19" max="19" width="5.8515625" style="10" hidden="1" customWidth="1"/>
    <col min="20" max="21" width="2.140625" style="0" customWidth="1"/>
    <col min="22" max="22" width="9.140625" style="1" customWidth="1"/>
  </cols>
  <sheetData>
    <row r="1" spans="1:3" ht="15.75">
      <c r="A1" s="147" t="s">
        <v>477</v>
      </c>
      <c r="C1" s="26"/>
    </row>
    <row r="2" spans="3:7" ht="15">
      <c r="C2" s="26"/>
      <c r="E2" s="24"/>
      <c r="F2" s="24"/>
      <c r="G2" s="25"/>
    </row>
    <row r="3" spans="1:8" ht="15.75">
      <c r="A3" s="172" t="s">
        <v>475</v>
      </c>
      <c r="B3" s="172"/>
      <c r="C3" s="172"/>
      <c r="D3" s="172"/>
      <c r="E3" s="172"/>
      <c r="F3" s="172"/>
      <c r="G3" s="172"/>
      <c r="H3" s="172"/>
    </row>
    <row r="4" spans="1:8" ht="15.75">
      <c r="A4" s="172" t="s">
        <v>476</v>
      </c>
      <c r="B4" s="172"/>
      <c r="C4" s="172"/>
      <c r="D4" s="172"/>
      <c r="E4" s="172"/>
      <c r="F4" s="172"/>
      <c r="G4" s="172"/>
      <c r="H4" s="172"/>
    </row>
    <row r="5" spans="4:7" ht="12.75">
      <c r="D5" s="25"/>
      <c r="E5" s="24"/>
      <c r="F5" s="24"/>
      <c r="G5" s="25"/>
    </row>
    <row r="6" spans="2:22" s="3" customFormat="1" ht="10.5" customHeight="1">
      <c r="B6" s="171"/>
      <c r="C6" s="171"/>
      <c r="D6" s="171"/>
      <c r="E6" s="171"/>
      <c r="F6" s="171"/>
      <c r="G6" s="171"/>
      <c r="H6" s="171"/>
      <c r="K6" s="4"/>
      <c r="L6" s="17"/>
      <c r="M6" s="17"/>
      <c r="N6" s="17"/>
      <c r="O6" s="4"/>
      <c r="P6" s="4"/>
      <c r="Q6" s="10"/>
      <c r="R6" s="10"/>
      <c r="S6" s="10"/>
      <c r="V6" s="4"/>
    </row>
    <row r="7" spans="1:22" s="75" customFormat="1" ht="28.5" customHeight="1">
      <c r="A7" s="28" t="s">
        <v>116</v>
      </c>
      <c r="B7" s="28" t="s">
        <v>27</v>
      </c>
      <c r="C7" s="28" t="s">
        <v>28</v>
      </c>
      <c r="D7" s="28" t="s">
        <v>157</v>
      </c>
      <c r="E7" s="173" t="s">
        <v>16</v>
      </c>
      <c r="F7" s="174"/>
      <c r="G7" s="28" t="s">
        <v>17</v>
      </c>
      <c r="H7" s="28" t="s">
        <v>416</v>
      </c>
      <c r="I7" s="27" t="s">
        <v>15</v>
      </c>
      <c r="J7" s="28" t="s">
        <v>14</v>
      </c>
      <c r="K7" s="28" t="s">
        <v>13</v>
      </c>
      <c r="L7" s="30" t="s">
        <v>12</v>
      </c>
      <c r="M7" s="30" t="s">
        <v>11</v>
      </c>
      <c r="N7" s="30" t="s">
        <v>10</v>
      </c>
      <c r="O7" s="29" t="s">
        <v>395</v>
      </c>
      <c r="P7" s="31"/>
      <c r="Q7" s="31" t="s">
        <v>161</v>
      </c>
      <c r="R7" s="32"/>
      <c r="S7" s="27" t="s">
        <v>117</v>
      </c>
      <c r="T7" s="33"/>
      <c r="U7" s="32"/>
      <c r="V7" s="74"/>
    </row>
    <row r="8" spans="1:22" s="75" customFormat="1" ht="19.5" customHeight="1">
      <c r="A8" s="82">
        <v>1</v>
      </c>
      <c r="B8" s="76" t="s">
        <v>382</v>
      </c>
      <c r="C8" s="77">
        <v>207111407747</v>
      </c>
      <c r="D8" s="78" t="s">
        <v>40</v>
      </c>
      <c r="E8" s="169" t="s">
        <v>137</v>
      </c>
      <c r="F8" s="79"/>
      <c r="G8" s="78" t="s">
        <v>29</v>
      </c>
      <c r="H8" s="145">
        <v>124701002085500</v>
      </c>
      <c r="I8" s="80">
        <v>124701002085500</v>
      </c>
      <c r="J8" s="81"/>
      <c r="K8" s="82" t="s">
        <v>31</v>
      </c>
      <c r="L8" s="83">
        <v>1000000</v>
      </c>
      <c r="M8" s="83"/>
      <c r="N8" s="83">
        <v>1000000</v>
      </c>
      <c r="O8" s="84">
        <v>3</v>
      </c>
      <c r="P8" s="85"/>
      <c r="Q8" s="86" t="s">
        <v>163</v>
      </c>
      <c r="R8" s="87"/>
      <c r="S8" s="88" t="s">
        <v>169</v>
      </c>
      <c r="T8" s="75" t="str">
        <f>MID(C8,2,2)</f>
        <v>07</v>
      </c>
      <c r="V8" s="74" t="str">
        <f aca="true" t="shared" si="0" ref="V8:V39">MID(C8,4,4)</f>
        <v>1114</v>
      </c>
    </row>
    <row r="9" spans="1:22" s="75" customFormat="1" ht="19.5" customHeight="1">
      <c r="A9" s="82">
        <f>A8+1</f>
        <v>2</v>
      </c>
      <c r="B9" s="76" t="s">
        <v>275</v>
      </c>
      <c r="C9" s="77">
        <v>108111415067</v>
      </c>
      <c r="D9" s="78" t="s">
        <v>40</v>
      </c>
      <c r="E9" s="89" t="s">
        <v>137</v>
      </c>
      <c r="F9" s="90"/>
      <c r="G9" s="78" t="s">
        <v>29</v>
      </c>
      <c r="H9" s="145">
        <v>124701002086506</v>
      </c>
      <c r="I9" s="80">
        <v>124701002086506</v>
      </c>
      <c r="J9" s="81"/>
      <c r="K9" s="82" t="s">
        <v>31</v>
      </c>
      <c r="L9" s="83">
        <v>1000000</v>
      </c>
      <c r="M9" s="83"/>
      <c r="N9" s="83">
        <v>1000000</v>
      </c>
      <c r="O9" s="84">
        <v>2</v>
      </c>
      <c r="P9" s="85"/>
      <c r="Q9" s="86" t="s">
        <v>164</v>
      </c>
      <c r="R9" s="87"/>
      <c r="S9" s="88" t="s">
        <v>169</v>
      </c>
      <c r="T9" s="75" t="str">
        <f>MID(C9,2,2)</f>
        <v>08</v>
      </c>
      <c r="V9" s="74" t="str">
        <f t="shared" si="0"/>
        <v>1114</v>
      </c>
    </row>
    <row r="10" spans="1:22" s="75" customFormat="1" ht="19.5" customHeight="1">
      <c r="A10" s="82">
        <f aca="true" t="shared" si="1" ref="A10:A73">A9+1</f>
        <v>3</v>
      </c>
      <c r="B10" s="109" t="s">
        <v>240</v>
      </c>
      <c r="C10" s="77">
        <v>208111415671</v>
      </c>
      <c r="D10" s="78" t="s">
        <v>40</v>
      </c>
      <c r="E10" s="89" t="s">
        <v>137</v>
      </c>
      <c r="F10" s="90"/>
      <c r="G10" s="78" t="s">
        <v>29</v>
      </c>
      <c r="H10" s="145">
        <v>124701002090505</v>
      </c>
      <c r="I10" s="80">
        <v>124701002090505</v>
      </c>
      <c r="J10" s="81"/>
      <c r="K10" s="82" t="s">
        <v>31</v>
      </c>
      <c r="L10" s="83">
        <v>700000</v>
      </c>
      <c r="M10" s="83">
        <v>0</v>
      </c>
      <c r="N10" s="83">
        <v>700000</v>
      </c>
      <c r="O10" s="84">
        <v>2</v>
      </c>
      <c r="P10" s="85"/>
      <c r="Q10" s="86" t="s">
        <v>166</v>
      </c>
      <c r="R10" s="87"/>
      <c r="S10" s="88" t="s">
        <v>169</v>
      </c>
      <c r="T10" s="75" t="str">
        <f>MID(C10,2,2)</f>
        <v>08</v>
      </c>
      <c r="V10" s="74" t="str">
        <f t="shared" si="0"/>
        <v>1114</v>
      </c>
    </row>
    <row r="11" spans="1:22" s="75" customFormat="1" ht="19.5" customHeight="1">
      <c r="A11" s="82">
        <f t="shared" si="1"/>
        <v>4</v>
      </c>
      <c r="B11" s="158" t="s">
        <v>490</v>
      </c>
      <c r="C11" s="77">
        <v>407112407774</v>
      </c>
      <c r="D11" s="78" t="s">
        <v>34</v>
      </c>
      <c r="E11" s="89" t="s">
        <v>138</v>
      </c>
      <c r="F11" s="90"/>
      <c r="G11" s="78" t="s">
        <v>29</v>
      </c>
      <c r="H11" s="145">
        <v>124701002091501</v>
      </c>
      <c r="I11" s="80">
        <v>124701002091501</v>
      </c>
      <c r="J11" s="81"/>
      <c r="K11" s="82" t="s">
        <v>31</v>
      </c>
      <c r="L11" s="83">
        <v>1050000</v>
      </c>
      <c r="M11" s="83"/>
      <c r="N11" s="83">
        <v>1050000</v>
      </c>
      <c r="O11" s="84">
        <v>4</v>
      </c>
      <c r="P11" s="85"/>
      <c r="Q11" s="86" t="s">
        <v>167</v>
      </c>
      <c r="R11" s="87"/>
      <c r="S11" s="88" t="s">
        <v>169</v>
      </c>
      <c r="T11" s="75" t="str">
        <f>MID(C11,2,2)</f>
        <v>07</v>
      </c>
      <c r="V11" s="74" t="str">
        <f t="shared" si="0"/>
        <v>1124</v>
      </c>
    </row>
    <row r="12" spans="1:22" s="75" customFormat="1" ht="19.5" customHeight="1">
      <c r="A12" s="82">
        <f t="shared" si="1"/>
        <v>5</v>
      </c>
      <c r="B12" s="76" t="s">
        <v>7</v>
      </c>
      <c r="C12" s="77">
        <v>407112406503</v>
      </c>
      <c r="D12" s="78" t="s">
        <v>40</v>
      </c>
      <c r="E12" s="89" t="s">
        <v>138</v>
      </c>
      <c r="F12" s="90"/>
      <c r="G12" s="78" t="s">
        <v>29</v>
      </c>
      <c r="H12" s="145">
        <v>124701002092507</v>
      </c>
      <c r="I12" s="80">
        <v>124701002092507</v>
      </c>
      <c r="J12" s="81" t="s">
        <v>132</v>
      </c>
      <c r="K12" s="82" t="s">
        <v>31</v>
      </c>
      <c r="L12" s="83">
        <v>800000</v>
      </c>
      <c r="M12" s="83">
        <f>4*180000</f>
        <v>720000</v>
      </c>
      <c r="N12" s="83">
        <f>L12+M12</f>
        <v>1520000</v>
      </c>
      <c r="O12" s="84">
        <v>3</v>
      </c>
      <c r="P12" s="85"/>
      <c r="Q12" s="86" t="s">
        <v>168</v>
      </c>
      <c r="R12" s="87"/>
      <c r="S12" s="88" t="s">
        <v>169</v>
      </c>
      <c r="T12" s="75" t="str">
        <f>MID(C12,2,2)</f>
        <v>07</v>
      </c>
      <c r="V12" s="74" t="str">
        <f t="shared" si="0"/>
        <v>1124</v>
      </c>
    </row>
    <row r="13" spans="1:22" s="91" customFormat="1" ht="19.5" customHeight="1">
      <c r="A13" s="82">
        <f t="shared" si="1"/>
        <v>6</v>
      </c>
      <c r="B13" s="76" t="s">
        <v>295</v>
      </c>
      <c r="C13" s="77">
        <v>308112416046</v>
      </c>
      <c r="D13" s="78" t="s">
        <v>34</v>
      </c>
      <c r="E13" s="89" t="s">
        <v>138</v>
      </c>
      <c r="F13" s="90"/>
      <c r="G13" s="78" t="s">
        <v>29</v>
      </c>
      <c r="H13" s="145">
        <v>124701002093503</v>
      </c>
      <c r="I13" s="80">
        <v>124701002093503</v>
      </c>
      <c r="J13" s="81"/>
      <c r="K13" s="82" t="s">
        <v>31</v>
      </c>
      <c r="L13" s="83">
        <v>2275800</v>
      </c>
      <c r="M13" s="83">
        <v>0</v>
      </c>
      <c r="N13" s="83">
        <v>2275800</v>
      </c>
      <c r="O13" s="84">
        <v>4</v>
      </c>
      <c r="P13" s="85"/>
      <c r="Q13" s="86"/>
      <c r="R13" s="87"/>
      <c r="S13" s="88" t="s">
        <v>169</v>
      </c>
      <c r="T13" s="75"/>
      <c r="U13" s="75"/>
      <c r="V13" s="74" t="str">
        <f t="shared" si="0"/>
        <v>1124</v>
      </c>
    </row>
    <row r="14" spans="1:22" s="75" customFormat="1" ht="19.5" customHeight="1">
      <c r="A14" s="82">
        <f t="shared" si="1"/>
        <v>7</v>
      </c>
      <c r="B14" s="76" t="s">
        <v>6</v>
      </c>
      <c r="C14" s="77">
        <v>207121408869</v>
      </c>
      <c r="D14" s="78" t="s">
        <v>40</v>
      </c>
      <c r="E14" s="89" t="s">
        <v>139</v>
      </c>
      <c r="F14" s="90"/>
      <c r="G14" s="78" t="s">
        <v>29</v>
      </c>
      <c r="H14" s="145">
        <v>124701002094509</v>
      </c>
      <c r="I14" s="80">
        <v>124701002094509</v>
      </c>
      <c r="J14" s="81" t="s">
        <v>115</v>
      </c>
      <c r="K14" s="82" t="s">
        <v>37</v>
      </c>
      <c r="L14" s="83"/>
      <c r="M14" s="83">
        <v>1500000</v>
      </c>
      <c r="N14" s="83">
        <v>1500000</v>
      </c>
      <c r="O14" s="84">
        <v>4</v>
      </c>
      <c r="P14" s="85"/>
      <c r="Q14" s="86" t="s">
        <v>332</v>
      </c>
      <c r="R14" s="87"/>
      <c r="S14" s="88" t="s">
        <v>169</v>
      </c>
      <c r="T14" s="75" t="str">
        <f aca="true" t="shared" si="2" ref="T14:T22">MID(C14,2,2)</f>
        <v>07</v>
      </c>
      <c r="V14" s="74" t="str">
        <f t="shared" si="0"/>
        <v>1214</v>
      </c>
    </row>
    <row r="15" spans="1:22" s="75" customFormat="1" ht="19.5" customHeight="1">
      <c r="A15" s="82">
        <f t="shared" si="1"/>
        <v>8</v>
      </c>
      <c r="B15" s="76" t="s">
        <v>276</v>
      </c>
      <c r="C15" s="77">
        <v>108121409925</v>
      </c>
      <c r="D15" s="78" t="s">
        <v>34</v>
      </c>
      <c r="E15" s="89" t="s">
        <v>139</v>
      </c>
      <c r="F15" s="90"/>
      <c r="G15" s="78" t="s">
        <v>29</v>
      </c>
      <c r="H15" s="145">
        <v>124701002096501</v>
      </c>
      <c r="I15" s="80">
        <v>124701002096501</v>
      </c>
      <c r="J15" s="81"/>
      <c r="K15" s="82" t="s">
        <v>31</v>
      </c>
      <c r="L15" s="83">
        <v>600000</v>
      </c>
      <c r="M15" s="83"/>
      <c r="N15" s="83">
        <v>600000</v>
      </c>
      <c r="O15" s="84">
        <v>2</v>
      </c>
      <c r="P15" s="85"/>
      <c r="Q15" s="86" t="s">
        <v>170</v>
      </c>
      <c r="R15" s="87"/>
      <c r="S15" s="88" t="s">
        <v>169</v>
      </c>
      <c r="T15" s="75" t="str">
        <f t="shared" si="2"/>
        <v>08</v>
      </c>
      <c r="V15" s="74" t="str">
        <f t="shared" si="0"/>
        <v>1214</v>
      </c>
    </row>
    <row r="16" spans="1:22" s="75" customFormat="1" ht="19.5" customHeight="1">
      <c r="A16" s="82">
        <f t="shared" si="1"/>
        <v>9</v>
      </c>
      <c r="B16" s="76" t="s">
        <v>5</v>
      </c>
      <c r="C16" s="77">
        <v>207131408899</v>
      </c>
      <c r="D16" s="78" t="s">
        <v>34</v>
      </c>
      <c r="E16" s="89" t="s">
        <v>156</v>
      </c>
      <c r="F16" s="90"/>
      <c r="G16" s="78" t="s">
        <v>29</v>
      </c>
      <c r="H16" s="145">
        <v>124701002095505</v>
      </c>
      <c r="I16" s="80">
        <v>124701002095505</v>
      </c>
      <c r="J16" s="81" t="s">
        <v>38</v>
      </c>
      <c r="K16" s="82" t="s">
        <v>37</v>
      </c>
      <c r="L16" s="83"/>
      <c r="M16" s="83">
        <v>600000</v>
      </c>
      <c r="N16" s="83">
        <v>600000</v>
      </c>
      <c r="O16" s="84">
        <v>1</v>
      </c>
      <c r="P16" s="85"/>
      <c r="Q16" s="87" t="s">
        <v>186</v>
      </c>
      <c r="R16" s="87"/>
      <c r="S16" s="92" t="s">
        <v>169</v>
      </c>
      <c r="T16" s="75" t="str">
        <f t="shared" si="2"/>
        <v>07</v>
      </c>
      <c r="V16" s="74" t="str">
        <f t="shared" si="0"/>
        <v>1314</v>
      </c>
    </row>
    <row r="17" spans="1:38" s="75" customFormat="1" ht="19.5" customHeight="1">
      <c r="A17" s="82">
        <f t="shared" si="1"/>
        <v>10</v>
      </c>
      <c r="B17" s="76" t="s">
        <v>390</v>
      </c>
      <c r="C17" s="77">
        <v>207131407804</v>
      </c>
      <c r="D17" s="78" t="s">
        <v>40</v>
      </c>
      <c r="E17" s="89" t="s">
        <v>156</v>
      </c>
      <c r="F17" s="90"/>
      <c r="G17" s="78" t="s">
        <v>29</v>
      </c>
      <c r="H17" s="145">
        <v>124701002097507</v>
      </c>
      <c r="I17" s="80">
        <v>124701002097507</v>
      </c>
      <c r="J17" s="81"/>
      <c r="K17" s="82" t="s">
        <v>31</v>
      </c>
      <c r="L17" s="83">
        <v>1000000</v>
      </c>
      <c r="M17" s="83">
        <v>0</v>
      </c>
      <c r="N17" s="83">
        <v>1000000</v>
      </c>
      <c r="O17" s="84">
        <v>3</v>
      </c>
      <c r="P17" s="85"/>
      <c r="Q17" s="93" t="s">
        <v>297</v>
      </c>
      <c r="R17" s="93"/>
      <c r="S17" s="92" t="s">
        <v>169</v>
      </c>
      <c r="T17" s="75" t="str">
        <f t="shared" si="2"/>
        <v>07</v>
      </c>
      <c r="V17" s="74" t="str">
        <f t="shared" si="0"/>
        <v>1314</v>
      </c>
      <c r="Y17" s="74"/>
      <c r="Z17" s="74">
        <v>1</v>
      </c>
      <c r="AA17" s="94" t="s">
        <v>296</v>
      </c>
      <c r="AB17" s="75" t="s">
        <v>107</v>
      </c>
      <c r="AC17" s="95">
        <f>IF(AND(N17&gt;2000000,N17&lt;=6000000),1,IF(AND(N17&gt;1000000,N17&lt;=2000000),2,IF(AND(N17&gt;500000,N17&lt;=1000000),3,IF(AND(N17&gt;1,N17&lt;=500000),4,0))))</f>
        <v>3</v>
      </c>
      <c r="AD17" s="95">
        <f>IF(AND(S17&gt;=1,S17&lt;=3),1,IF(AND(S17&gt;3,S17&lt;=5),2,IF(AND(S17&gt;5,S17&lt;=7),3,4)))</f>
        <v>4</v>
      </c>
      <c r="AE17" s="95">
        <f>IF(AND(T17&gt;2,T17&lt;=2.25),1,IF(AND(T17&gt;2.25,T17&lt;=2.75),2,IF(AND(T17&gt;2.75,T17&lt;=3.25),3,IF(AND(T17&gt;3.25,T17&lt;=4),4,0))))</f>
        <v>0</v>
      </c>
      <c r="AF17" s="95">
        <f>IF(AND(Y17&gt;=1,Y17&lt;=3),3,0)</f>
        <v>0</v>
      </c>
      <c r="AG17" s="95">
        <f>IF(AND(Z17&gt;=1,Z17&lt;=5),1,IF(AND(Z17&gt;5,Z17&lt;=10),2,IF(AND(Z17&gt;10,Z17&lt;=15),3,IF(AND(Z17&gt;15,Z17&lt;=20),4,0))))</f>
        <v>1</v>
      </c>
      <c r="AH17" s="95" t="e">
        <f>IF(AND(#REF!&gt;0,#REF!&lt;=1),1,IF(AND(#REF!&gt;1,#REF!&lt;=2),2,IF(AND(#REF!&gt;2,#REF!&lt;=3),3,0)))</f>
        <v>#REF!</v>
      </c>
      <c r="AI17" s="74" t="e">
        <f>(AC17*2)+(AD17*1)+(AE17*2.5)+(AF17*1)+(AG17*1)+(AH17*1)</f>
        <v>#REF!</v>
      </c>
      <c r="AJ17" s="75" t="s">
        <v>110</v>
      </c>
      <c r="AK17" s="96" t="str">
        <f>MID(C17,4,4)</f>
        <v>1314</v>
      </c>
      <c r="AL17" s="96" t="str">
        <f>MID(C17,2,2)</f>
        <v>07</v>
      </c>
    </row>
    <row r="18" spans="1:22" s="75" customFormat="1" ht="19.5" customHeight="1">
      <c r="A18" s="82">
        <f t="shared" si="1"/>
        <v>11</v>
      </c>
      <c r="B18" s="76" t="s">
        <v>277</v>
      </c>
      <c r="C18" s="77">
        <v>108131409991</v>
      </c>
      <c r="D18" s="78" t="s">
        <v>40</v>
      </c>
      <c r="E18" s="89" t="s">
        <v>156</v>
      </c>
      <c r="F18" s="90"/>
      <c r="G18" s="78" t="s">
        <v>29</v>
      </c>
      <c r="H18" s="145">
        <v>124701002099509</v>
      </c>
      <c r="I18" s="80">
        <v>124701002099509</v>
      </c>
      <c r="J18" s="81" t="s">
        <v>38</v>
      </c>
      <c r="K18" s="82" t="s">
        <v>31</v>
      </c>
      <c r="L18" s="83">
        <v>1000000</v>
      </c>
      <c r="M18" s="83">
        <v>600000</v>
      </c>
      <c r="N18" s="83">
        <v>1600000</v>
      </c>
      <c r="O18" s="84">
        <v>2</v>
      </c>
      <c r="P18" s="85"/>
      <c r="Q18" s="86" t="s">
        <v>187</v>
      </c>
      <c r="R18" s="87"/>
      <c r="S18" s="88" t="s">
        <v>169</v>
      </c>
      <c r="T18" s="75" t="str">
        <f t="shared" si="2"/>
        <v>08</v>
      </c>
      <c r="V18" s="74" t="str">
        <f t="shared" si="0"/>
        <v>1314</v>
      </c>
    </row>
    <row r="19" spans="1:22" s="75" customFormat="1" ht="19.5" customHeight="1">
      <c r="A19" s="82">
        <f t="shared" si="1"/>
        <v>12</v>
      </c>
      <c r="B19" s="76" t="s">
        <v>302</v>
      </c>
      <c r="C19" s="77">
        <v>208131411690</v>
      </c>
      <c r="D19" s="78" t="s">
        <v>40</v>
      </c>
      <c r="E19" s="89" t="s">
        <v>156</v>
      </c>
      <c r="F19" s="90"/>
      <c r="G19" s="78" t="s">
        <v>29</v>
      </c>
      <c r="H19" s="145">
        <v>124701002100504</v>
      </c>
      <c r="I19" s="80">
        <v>124701002100504</v>
      </c>
      <c r="J19" s="81" t="s">
        <v>38</v>
      </c>
      <c r="K19" s="82" t="s">
        <v>37</v>
      </c>
      <c r="L19" s="83">
        <v>0</v>
      </c>
      <c r="M19" s="83">
        <v>1000000</v>
      </c>
      <c r="N19" s="83">
        <v>1000000</v>
      </c>
      <c r="O19" s="85">
        <v>3</v>
      </c>
      <c r="P19" s="85"/>
      <c r="Q19" s="87" t="s">
        <v>171</v>
      </c>
      <c r="R19" s="87"/>
      <c r="S19" s="92" t="s">
        <v>169</v>
      </c>
      <c r="T19" s="75" t="str">
        <f t="shared" si="2"/>
        <v>08</v>
      </c>
      <c r="V19" s="74" t="str">
        <f t="shared" si="0"/>
        <v>1314</v>
      </c>
    </row>
    <row r="20" spans="1:22" s="75" customFormat="1" ht="19.5" customHeight="1">
      <c r="A20" s="82">
        <f t="shared" si="1"/>
        <v>13</v>
      </c>
      <c r="B20" s="76" t="s">
        <v>4</v>
      </c>
      <c r="C20" s="77">
        <v>207131405663</v>
      </c>
      <c r="D20" s="78" t="s">
        <v>40</v>
      </c>
      <c r="E20" s="89" t="s">
        <v>156</v>
      </c>
      <c r="F20" s="90"/>
      <c r="G20" s="78" t="s">
        <v>29</v>
      </c>
      <c r="H20" s="145">
        <v>124701002101500</v>
      </c>
      <c r="I20" s="80">
        <v>124701002101500</v>
      </c>
      <c r="J20" s="81"/>
      <c r="K20" s="82" t="s">
        <v>31</v>
      </c>
      <c r="L20" s="83">
        <v>900000</v>
      </c>
      <c r="M20" s="83">
        <v>0</v>
      </c>
      <c r="N20" s="83">
        <v>900000</v>
      </c>
      <c r="O20" s="85">
        <v>3</v>
      </c>
      <c r="P20" s="85"/>
      <c r="Q20" s="87" t="s">
        <v>286</v>
      </c>
      <c r="R20" s="87"/>
      <c r="S20" s="92" t="s">
        <v>169</v>
      </c>
      <c r="T20" s="75" t="str">
        <f t="shared" si="2"/>
        <v>07</v>
      </c>
      <c r="V20" s="74" t="str">
        <f t="shared" si="0"/>
        <v>1314</v>
      </c>
    </row>
    <row r="21" spans="1:22" s="75" customFormat="1" ht="19.5" customHeight="1">
      <c r="A21" s="82">
        <f t="shared" si="1"/>
        <v>14</v>
      </c>
      <c r="B21" s="76" t="s">
        <v>279</v>
      </c>
      <c r="C21" s="77">
        <v>108131410011</v>
      </c>
      <c r="D21" s="78" t="s">
        <v>34</v>
      </c>
      <c r="E21" s="89" t="s">
        <v>156</v>
      </c>
      <c r="F21" s="90"/>
      <c r="G21" s="78" t="s">
        <v>29</v>
      </c>
      <c r="H21" s="145">
        <v>124701002102506</v>
      </c>
      <c r="I21" s="80">
        <v>124701002102506</v>
      </c>
      <c r="J21" s="81"/>
      <c r="K21" s="82" t="s">
        <v>31</v>
      </c>
      <c r="L21" s="83">
        <v>800000</v>
      </c>
      <c r="M21" s="83">
        <v>0</v>
      </c>
      <c r="N21" s="83">
        <v>800000</v>
      </c>
      <c r="O21" s="85">
        <v>2</v>
      </c>
      <c r="P21" s="85"/>
      <c r="Q21" s="87" t="s">
        <v>337</v>
      </c>
      <c r="R21" s="87"/>
      <c r="S21" s="92" t="s">
        <v>169</v>
      </c>
      <c r="T21" s="75" t="str">
        <f t="shared" si="2"/>
        <v>08</v>
      </c>
      <c r="V21" s="74" t="str">
        <f t="shared" si="0"/>
        <v>1314</v>
      </c>
    </row>
    <row r="22" spans="1:22" s="75" customFormat="1" ht="19.5" customHeight="1">
      <c r="A22" s="82">
        <f t="shared" si="1"/>
        <v>15</v>
      </c>
      <c r="B22" s="76" t="s">
        <v>280</v>
      </c>
      <c r="C22" s="77">
        <v>108131410023</v>
      </c>
      <c r="D22" s="78" t="s">
        <v>40</v>
      </c>
      <c r="E22" s="89" t="s">
        <v>156</v>
      </c>
      <c r="F22" s="90"/>
      <c r="G22" s="78" t="s">
        <v>29</v>
      </c>
      <c r="H22" s="145">
        <v>124701002103502</v>
      </c>
      <c r="I22" s="80">
        <v>124701002103502</v>
      </c>
      <c r="J22" s="81"/>
      <c r="K22" s="97" t="s">
        <v>31</v>
      </c>
      <c r="L22" s="98">
        <v>1168253</v>
      </c>
      <c r="M22" s="83">
        <v>0</v>
      </c>
      <c r="N22" s="83">
        <v>1168253</v>
      </c>
      <c r="O22" s="99">
        <v>2</v>
      </c>
      <c r="P22" s="99"/>
      <c r="Q22" s="100" t="s">
        <v>345</v>
      </c>
      <c r="R22" s="100"/>
      <c r="S22" s="101" t="s">
        <v>169</v>
      </c>
      <c r="T22" s="75" t="str">
        <f t="shared" si="2"/>
        <v>08</v>
      </c>
      <c r="V22" s="74" t="str">
        <f t="shared" si="0"/>
        <v>1314</v>
      </c>
    </row>
    <row r="23" spans="1:22" s="75" customFormat="1" ht="19.5" customHeight="1">
      <c r="A23" s="82">
        <f t="shared" si="1"/>
        <v>16</v>
      </c>
      <c r="B23" s="76" t="s">
        <v>0</v>
      </c>
      <c r="C23" s="77">
        <v>207131405665</v>
      </c>
      <c r="D23" s="78" t="s">
        <v>40</v>
      </c>
      <c r="E23" s="89" t="s">
        <v>156</v>
      </c>
      <c r="F23" s="90"/>
      <c r="G23" s="78" t="s">
        <v>29</v>
      </c>
      <c r="H23" s="145">
        <v>124701002104508</v>
      </c>
      <c r="I23" s="80">
        <v>124701002104508</v>
      </c>
      <c r="J23" s="81"/>
      <c r="K23" s="82" t="s">
        <v>31</v>
      </c>
      <c r="L23" s="83">
        <v>900000</v>
      </c>
      <c r="M23" s="83"/>
      <c r="N23" s="83">
        <v>900000</v>
      </c>
      <c r="O23" s="85">
        <v>3</v>
      </c>
      <c r="P23" s="85"/>
      <c r="Q23" s="87"/>
      <c r="R23" s="87"/>
      <c r="S23" s="101" t="s">
        <v>169</v>
      </c>
      <c r="V23" s="74" t="str">
        <f t="shared" si="0"/>
        <v>1314</v>
      </c>
    </row>
    <row r="24" spans="1:22" s="75" customFormat="1" ht="19.5" customHeight="1">
      <c r="A24" s="82">
        <f t="shared" si="1"/>
        <v>17</v>
      </c>
      <c r="B24" s="76" t="s">
        <v>241</v>
      </c>
      <c r="C24" s="77">
        <v>208131411686</v>
      </c>
      <c r="D24" s="78" t="s">
        <v>40</v>
      </c>
      <c r="E24" s="89" t="s">
        <v>156</v>
      </c>
      <c r="F24" s="90"/>
      <c r="G24" s="78" t="s">
        <v>29</v>
      </c>
      <c r="H24" s="145">
        <v>124701002105504</v>
      </c>
      <c r="I24" s="80">
        <v>124701002105504</v>
      </c>
      <c r="J24" s="81"/>
      <c r="K24" s="82" t="s">
        <v>31</v>
      </c>
      <c r="L24" s="83">
        <v>800000</v>
      </c>
      <c r="M24" s="83">
        <v>0</v>
      </c>
      <c r="N24" s="83">
        <v>800000</v>
      </c>
      <c r="O24" s="85">
        <v>2</v>
      </c>
      <c r="P24" s="85"/>
      <c r="Q24" s="87" t="s">
        <v>287</v>
      </c>
      <c r="R24" s="87"/>
      <c r="S24" s="92" t="s">
        <v>169</v>
      </c>
      <c r="T24" s="75" t="str">
        <f>MID(C24,2,2)</f>
        <v>08</v>
      </c>
      <c r="V24" s="74" t="str">
        <f t="shared" si="0"/>
        <v>1314</v>
      </c>
    </row>
    <row r="25" spans="1:39" s="75" customFormat="1" ht="19.5" customHeight="1">
      <c r="A25" s="82">
        <f t="shared" si="1"/>
        <v>18</v>
      </c>
      <c r="B25" s="76" t="s">
        <v>278</v>
      </c>
      <c r="C25" s="77">
        <v>108131409997</v>
      </c>
      <c r="D25" s="78" t="s">
        <v>40</v>
      </c>
      <c r="E25" s="89" t="s">
        <v>156</v>
      </c>
      <c r="F25" s="90"/>
      <c r="G25" s="78" t="s">
        <v>29</v>
      </c>
      <c r="H25" s="145">
        <v>124701002106500</v>
      </c>
      <c r="I25" s="80">
        <v>124701002106500</v>
      </c>
      <c r="J25" s="81" t="s">
        <v>39</v>
      </c>
      <c r="K25" s="82" t="s">
        <v>37</v>
      </c>
      <c r="L25" s="83"/>
      <c r="M25" s="83">
        <v>1500000</v>
      </c>
      <c r="N25" s="83">
        <v>1500000</v>
      </c>
      <c r="O25" s="85">
        <v>1</v>
      </c>
      <c r="P25" s="85"/>
      <c r="Q25" s="93" t="s">
        <v>303</v>
      </c>
      <c r="R25" s="93"/>
      <c r="S25" s="102" t="s">
        <v>169</v>
      </c>
      <c r="T25" s="75" t="str">
        <f>MID(C25,2,2)</f>
        <v>08</v>
      </c>
      <c r="V25" s="74" t="str">
        <f t="shared" si="0"/>
        <v>1314</v>
      </c>
      <c r="W25" s="91"/>
      <c r="X25" s="91"/>
      <c r="Y25" s="91"/>
      <c r="Z25" s="85"/>
      <c r="AA25" s="85"/>
      <c r="AB25" s="87"/>
      <c r="AC25" s="91"/>
      <c r="AD25" s="85"/>
      <c r="AE25" s="85"/>
      <c r="AF25" s="85"/>
      <c r="AG25" s="85"/>
      <c r="AH25" s="85"/>
      <c r="AI25" s="85"/>
      <c r="AJ25" s="85"/>
      <c r="AL25" s="96"/>
      <c r="AM25" s="96"/>
    </row>
    <row r="26" spans="1:22" s="75" customFormat="1" ht="19.5" customHeight="1">
      <c r="A26" s="82">
        <f t="shared" si="1"/>
        <v>19</v>
      </c>
      <c r="B26" s="76" t="s">
        <v>242</v>
      </c>
      <c r="C26" s="77">
        <v>208151420076</v>
      </c>
      <c r="D26" s="78" t="s">
        <v>40</v>
      </c>
      <c r="E26" s="89" t="s">
        <v>140</v>
      </c>
      <c r="F26" s="90"/>
      <c r="G26" s="78" t="s">
        <v>29</v>
      </c>
      <c r="H26" s="145">
        <v>124701002107506</v>
      </c>
      <c r="I26" s="80">
        <v>124701002107506</v>
      </c>
      <c r="J26" s="81"/>
      <c r="K26" s="82" t="s">
        <v>31</v>
      </c>
      <c r="L26" s="83">
        <v>2033500</v>
      </c>
      <c r="M26" s="83">
        <v>0</v>
      </c>
      <c r="N26" s="83">
        <v>2033500</v>
      </c>
      <c r="O26" s="99">
        <v>5</v>
      </c>
      <c r="P26" s="99"/>
      <c r="Q26" s="100"/>
      <c r="R26" s="100"/>
      <c r="S26" s="101" t="s">
        <v>169</v>
      </c>
      <c r="V26" s="74" t="str">
        <f t="shared" si="0"/>
        <v>1514</v>
      </c>
    </row>
    <row r="27" spans="1:22" s="75" customFormat="1" ht="19.5" customHeight="1">
      <c r="A27" s="82">
        <f t="shared" si="1"/>
        <v>20</v>
      </c>
      <c r="B27" s="76" t="s">
        <v>9</v>
      </c>
      <c r="C27" s="77">
        <v>207151453827</v>
      </c>
      <c r="D27" s="78" t="s">
        <v>40</v>
      </c>
      <c r="E27" s="89" t="s">
        <v>140</v>
      </c>
      <c r="F27" s="90"/>
      <c r="G27" s="78" t="s">
        <v>29</v>
      </c>
      <c r="H27" s="145">
        <v>124701002108502</v>
      </c>
      <c r="I27" s="80">
        <v>124701002108502</v>
      </c>
      <c r="J27" s="81"/>
      <c r="K27" s="82" t="s">
        <v>31</v>
      </c>
      <c r="L27" s="83">
        <v>1000000</v>
      </c>
      <c r="M27" s="83">
        <v>0</v>
      </c>
      <c r="N27" s="83">
        <v>1000000</v>
      </c>
      <c r="O27" s="84">
        <v>2</v>
      </c>
      <c r="P27" s="85"/>
      <c r="Q27" s="87" t="s">
        <v>289</v>
      </c>
      <c r="R27" s="87"/>
      <c r="S27" s="103" t="s">
        <v>169</v>
      </c>
      <c r="T27" s="75" t="str">
        <f aca="true" t="shared" si="3" ref="T27:T48">MID(C27,2,2)</f>
        <v>07</v>
      </c>
      <c r="V27" s="74" t="str">
        <f t="shared" si="0"/>
        <v>1514</v>
      </c>
    </row>
    <row r="28" spans="1:22" s="75" customFormat="1" ht="19.5" customHeight="1">
      <c r="A28" s="82">
        <f t="shared" si="1"/>
        <v>21</v>
      </c>
      <c r="B28" s="76" t="s">
        <v>282</v>
      </c>
      <c r="C28" s="77">
        <v>108151415357</v>
      </c>
      <c r="D28" s="78" t="s">
        <v>34</v>
      </c>
      <c r="E28" s="89" t="s">
        <v>140</v>
      </c>
      <c r="F28" s="90"/>
      <c r="G28" s="78" t="s">
        <v>29</v>
      </c>
      <c r="H28" s="145">
        <v>124701002109508</v>
      </c>
      <c r="I28" s="80">
        <v>124701002109508</v>
      </c>
      <c r="J28" s="81" t="s">
        <v>38</v>
      </c>
      <c r="K28" s="82" t="s">
        <v>31</v>
      </c>
      <c r="L28" s="83">
        <v>600000</v>
      </c>
      <c r="M28" s="83">
        <v>300000</v>
      </c>
      <c r="N28" s="83">
        <v>900000</v>
      </c>
      <c r="O28" s="84">
        <v>3</v>
      </c>
      <c r="P28" s="85"/>
      <c r="Q28" s="92" t="s">
        <v>290</v>
      </c>
      <c r="R28" s="92"/>
      <c r="S28" s="104" t="s">
        <v>169</v>
      </c>
      <c r="T28" s="75" t="str">
        <f t="shared" si="3"/>
        <v>08</v>
      </c>
      <c r="V28" s="74" t="str">
        <f t="shared" si="0"/>
        <v>1514</v>
      </c>
    </row>
    <row r="29" spans="1:22" s="75" customFormat="1" ht="19.5" customHeight="1">
      <c r="A29" s="82">
        <f t="shared" si="1"/>
        <v>22</v>
      </c>
      <c r="B29" s="76" t="s">
        <v>403</v>
      </c>
      <c r="C29" s="77">
        <v>207151453864</v>
      </c>
      <c r="D29" s="78" t="s">
        <v>40</v>
      </c>
      <c r="E29" s="89" t="s">
        <v>140</v>
      </c>
      <c r="F29" s="90"/>
      <c r="G29" s="78" t="s">
        <v>29</v>
      </c>
      <c r="H29" s="145">
        <v>124701002110509</v>
      </c>
      <c r="I29" s="80">
        <v>124701002110509</v>
      </c>
      <c r="J29" s="81"/>
      <c r="K29" s="82" t="s">
        <v>31</v>
      </c>
      <c r="L29" s="83">
        <v>700000</v>
      </c>
      <c r="M29" s="83">
        <v>0</v>
      </c>
      <c r="N29" s="83">
        <v>700000</v>
      </c>
      <c r="O29" s="84">
        <v>2</v>
      </c>
      <c r="P29" s="85"/>
      <c r="Q29" s="92" t="s">
        <v>188</v>
      </c>
      <c r="R29" s="92"/>
      <c r="S29" s="104" t="s">
        <v>169</v>
      </c>
      <c r="T29" s="75" t="str">
        <f t="shared" si="3"/>
        <v>07</v>
      </c>
      <c r="V29" s="74" t="str">
        <f t="shared" si="0"/>
        <v>1514</v>
      </c>
    </row>
    <row r="30" spans="1:22" s="91" customFormat="1" ht="19.5" customHeight="1">
      <c r="A30" s="82">
        <f t="shared" si="1"/>
        <v>23</v>
      </c>
      <c r="B30" s="76" t="s">
        <v>243</v>
      </c>
      <c r="C30" s="77">
        <v>208151419580</v>
      </c>
      <c r="D30" s="78" t="s">
        <v>40</v>
      </c>
      <c r="E30" s="89" t="s">
        <v>140</v>
      </c>
      <c r="F30" s="90"/>
      <c r="G30" s="78" t="s">
        <v>29</v>
      </c>
      <c r="H30" s="145">
        <v>124701002111505</v>
      </c>
      <c r="I30" s="80">
        <v>124701002111505</v>
      </c>
      <c r="J30" s="81"/>
      <c r="K30" s="82" t="s">
        <v>31</v>
      </c>
      <c r="L30" s="83">
        <v>900000</v>
      </c>
      <c r="M30" s="83">
        <v>0</v>
      </c>
      <c r="N30" s="83">
        <v>900000</v>
      </c>
      <c r="O30" s="84">
        <v>2</v>
      </c>
      <c r="P30" s="85"/>
      <c r="Q30" s="92" t="s">
        <v>316</v>
      </c>
      <c r="R30" s="92"/>
      <c r="S30" s="104" t="s">
        <v>169</v>
      </c>
      <c r="T30" s="75" t="str">
        <f t="shared" si="3"/>
        <v>08</v>
      </c>
      <c r="U30" s="75"/>
      <c r="V30" s="74" t="str">
        <f t="shared" si="0"/>
        <v>1514</v>
      </c>
    </row>
    <row r="31" spans="1:22" s="75" customFormat="1" ht="19.5" customHeight="1">
      <c r="A31" s="82">
        <f t="shared" si="1"/>
        <v>24</v>
      </c>
      <c r="B31" s="76" t="s">
        <v>244</v>
      </c>
      <c r="C31" s="77">
        <v>208151407862</v>
      </c>
      <c r="D31" s="78" t="s">
        <v>34</v>
      </c>
      <c r="E31" s="89" t="s">
        <v>140</v>
      </c>
      <c r="F31" s="90"/>
      <c r="G31" s="78" t="s">
        <v>29</v>
      </c>
      <c r="H31" s="145">
        <v>124701002112501</v>
      </c>
      <c r="I31" s="80">
        <v>124701002112501</v>
      </c>
      <c r="J31" s="81"/>
      <c r="K31" s="82" t="s">
        <v>31</v>
      </c>
      <c r="L31" s="83">
        <v>850000</v>
      </c>
      <c r="M31" s="83">
        <v>0</v>
      </c>
      <c r="N31" s="83">
        <v>850000</v>
      </c>
      <c r="O31" s="84">
        <v>3</v>
      </c>
      <c r="P31" s="85"/>
      <c r="Q31" s="92" t="s">
        <v>288</v>
      </c>
      <c r="R31" s="92"/>
      <c r="S31" s="104" t="s">
        <v>169</v>
      </c>
      <c r="T31" s="75" t="str">
        <f t="shared" si="3"/>
        <v>08</v>
      </c>
      <c r="V31" s="74" t="str">
        <f t="shared" si="0"/>
        <v>1514</v>
      </c>
    </row>
    <row r="32" spans="1:22" s="91" customFormat="1" ht="19.5" customHeight="1">
      <c r="A32" s="82">
        <f t="shared" si="1"/>
        <v>25</v>
      </c>
      <c r="B32" s="76" t="s">
        <v>281</v>
      </c>
      <c r="C32" s="77">
        <v>108151415355</v>
      </c>
      <c r="D32" s="78" t="s">
        <v>34</v>
      </c>
      <c r="E32" s="89" t="s">
        <v>140</v>
      </c>
      <c r="F32" s="90"/>
      <c r="G32" s="78" t="s">
        <v>29</v>
      </c>
      <c r="H32" s="145">
        <v>124701002113507</v>
      </c>
      <c r="I32" s="80">
        <v>124701002113507</v>
      </c>
      <c r="J32" s="81" t="s">
        <v>36</v>
      </c>
      <c r="K32" s="82" t="s">
        <v>37</v>
      </c>
      <c r="L32" s="98">
        <v>0</v>
      </c>
      <c r="M32" s="83">
        <v>985600</v>
      </c>
      <c r="N32" s="83">
        <v>985600</v>
      </c>
      <c r="O32" s="84">
        <v>2</v>
      </c>
      <c r="P32" s="85"/>
      <c r="Q32" s="92" t="s">
        <v>315</v>
      </c>
      <c r="R32" s="92"/>
      <c r="S32" s="104" t="s">
        <v>169</v>
      </c>
      <c r="T32" s="75" t="str">
        <f t="shared" si="3"/>
        <v>08</v>
      </c>
      <c r="U32" s="75"/>
      <c r="V32" s="74" t="str">
        <f t="shared" si="0"/>
        <v>1514</v>
      </c>
    </row>
    <row r="33" spans="1:22" s="75" customFormat="1" ht="19.5" customHeight="1">
      <c r="A33" s="82">
        <f t="shared" si="1"/>
        <v>26</v>
      </c>
      <c r="B33" s="76" t="s">
        <v>245</v>
      </c>
      <c r="C33" s="77">
        <v>208151419583</v>
      </c>
      <c r="D33" s="78" t="s">
        <v>40</v>
      </c>
      <c r="E33" s="89" t="s">
        <v>140</v>
      </c>
      <c r="F33" s="90"/>
      <c r="G33" s="78" t="s">
        <v>29</v>
      </c>
      <c r="H33" s="145">
        <v>124701002114503</v>
      </c>
      <c r="I33" s="80">
        <v>124701002114503</v>
      </c>
      <c r="J33" s="81"/>
      <c r="K33" s="82" t="s">
        <v>31</v>
      </c>
      <c r="L33" s="83">
        <v>500000</v>
      </c>
      <c r="M33" s="83">
        <v>0</v>
      </c>
      <c r="N33" s="83">
        <v>500000</v>
      </c>
      <c r="O33" s="84">
        <v>4</v>
      </c>
      <c r="P33" s="85"/>
      <c r="Q33" s="92" t="s">
        <v>189</v>
      </c>
      <c r="R33" s="92"/>
      <c r="S33" s="104" t="s">
        <v>169</v>
      </c>
      <c r="T33" s="75" t="str">
        <f t="shared" si="3"/>
        <v>08</v>
      </c>
      <c r="V33" s="74" t="str">
        <f t="shared" si="0"/>
        <v>1514</v>
      </c>
    </row>
    <row r="34" spans="1:22" s="75" customFormat="1" ht="19.5" customHeight="1">
      <c r="A34" s="82">
        <f t="shared" si="1"/>
        <v>27</v>
      </c>
      <c r="B34" s="76" t="s">
        <v>119</v>
      </c>
      <c r="C34" s="77">
        <v>207151454048</v>
      </c>
      <c r="D34" s="78" t="s">
        <v>34</v>
      </c>
      <c r="E34" s="89" t="s">
        <v>140</v>
      </c>
      <c r="F34" s="90"/>
      <c r="G34" s="78" t="s">
        <v>29</v>
      </c>
      <c r="H34" s="145">
        <v>124701002115509</v>
      </c>
      <c r="I34" s="80">
        <v>124701002115509</v>
      </c>
      <c r="J34" s="81"/>
      <c r="K34" s="82" t="s">
        <v>31</v>
      </c>
      <c r="L34" s="83">
        <v>650000</v>
      </c>
      <c r="M34" s="83">
        <v>0</v>
      </c>
      <c r="N34" s="83">
        <v>650000</v>
      </c>
      <c r="O34" s="84">
        <v>2</v>
      </c>
      <c r="P34" s="85"/>
      <c r="Q34" s="92" t="s">
        <v>292</v>
      </c>
      <c r="R34" s="92"/>
      <c r="S34" s="104" t="s">
        <v>169</v>
      </c>
      <c r="T34" s="75" t="str">
        <f t="shared" si="3"/>
        <v>07</v>
      </c>
      <c r="V34" s="74" t="str">
        <f t="shared" si="0"/>
        <v>1514</v>
      </c>
    </row>
    <row r="35" spans="1:22" s="91" customFormat="1" ht="19.5" customHeight="1">
      <c r="A35" s="82">
        <f t="shared" si="1"/>
        <v>28</v>
      </c>
      <c r="B35" s="76" t="s">
        <v>2</v>
      </c>
      <c r="C35" s="77">
        <v>207151453666</v>
      </c>
      <c r="D35" s="78" t="s">
        <v>40</v>
      </c>
      <c r="E35" s="89" t="s">
        <v>140</v>
      </c>
      <c r="F35" s="90"/>
      <c r="G35" s="78" t="s">
        <v>29</v>
      </c>
      <c r="H35" s="145">
        <v>124701002135509</v>
      </c>
      <c r="I35" s="80">
        <v>124701002135509</v>
      </c>
      <c r="J35" s="81"/>
      <c r="K35" s="82" t="s">
        <v>31</v>
      </c>
      <c r="L35" s="83">
        <v>1375000</v>
      </c>
      <c r="M35" s="83">
        <v>0</v>
      </c>
      <c r="N35" s="83">
        <v>1375000</v>
      </c>
      <c r="O35" s="84">
        <v>4</v>
      </c>
      <c r="P35" s="85"/>
      <c r="Q35" s="92" t="s">
        <v>326</v>
      </c>
      <c r="R35" s="92"/>
      <c r="S35" s="104" t="s">
        <v>169</v>
      </c>
      <c r="T35" s="75" t="str">
        <f t="shared" si="3"/>
        <v>07</v>
      </c>
      <c r="U35" s="75"/>
      <c r="V35" s="74" t="str">
        <f t="shared" si="0"/>
        <v>1514</v>
      </c>
    </row>
    <row r="36" spans="1:22" s="91" customFormat="1" ht="19.5" customHeight="1">
      <c r="A36" s="82">
        <f t="shared" si="1"/>
        <v>29</v>
      </c>
      <c r="B36" s="76" t="s">
        <v>3</v>
      </c>
      <c r="C36" s="77">
        <v>207151453742</v>
      </c>
      <c r="D36" s="78" t="s">
        <v>40</v>
      </c>
      <c r="E36" s="89" t="s">
        <v>140</v>
      </c>
      <c r="F36" s="90"/>
      <c r="G36" s="78" t="s">
        <v>29</v>
      </c>
      <c r="H36" s="145">
        <v>124701002116505</v>
      </c>
      <c r="I36" s="80">
        <v>124701002116505</v>
      </c>
      <c r="J36" s="81" t="s">
        <v>38</v>
      </c>
      <c r="K36" s="82" t="s">
        <v>37</v>
      </c>
      <c r="L36" s="83">
        <v>0</v>
      </c>
      <c r="M36" s="83">
        <v>750000</v>
      </c>
      <c r="N36" s="83">
        <v>750000</v>
      </c>
      <c r="O36" s="84">
        <v>2</v>
      </c>
      <c r="P36" s="85"/>
      <c r="Q36" s="92" t="s">
        <v>328</v>
      </c>
      <c r="R36" s="92"/>
      <c r="S36" s="104" t="s">
        <v>169</v>
      </c>
      <c r="T36" s="75" t="str">
        <f t="shared" si="3"/>
        <v>07</v>
      </c>
      <c r="U36" s="75"/>
      <c r="V36" s="74" t="str">
        <f t="shared" si="0"/>
        <v>1514</v>
      </c>
    </row>
    <row r="37" spans="1:22" s="75" customFormat="1" ht="19.5" customHeight="1">
      <c r="A37" s="82">
        <f t="shared" si="1"/>
        <v>30</v>
      </c>
      <c r="B37" s="76" t="s">
        <v>118</v>
      </c>
      <c r="C37" s="77">
        <v>207151453887</v>
      </c>
      <c r="D37" s="78" t="s">
        <v>40</v>
      </c>
      <c r="E37" s="89" t="s">
        <v>140</v>
      </c>
      <c r="F37" s="90"/>
      <c r="G37" s="78" t="s">
        <v>29</v>
      </c>
      <c r="H37" s="145">
        <v>124701002166500</v>
      </c>
      <c r="I37" s="80">
        <v>124701002166500</v>
      </c>
      <c r="J37" s="81"/>
      <c r="K37" s="82" t="s">
        <v>31</v>
      </c>
      <c r="L37" s="83">
        <v>600000</v>
      </c>
      <c r="M37" s="83">
        <v>0</v>
      </c>
      <c r="N37" s="83">
        <v>600000</v>
      </c>
      <c r="O37" s="84">
        <v>3</v>
      </c>
      <c r="P37" s="85"/>
      <c r="Q37" s="92" t="s">
        <v>291</v>
      </c>
      <c r="R37" s="92"/>
      <c r="S37" s="104" t="s">
        <v>169</v>
      </c>
      <c r="T37" s="75" t="str">
        <f t="shared" si="3"/>
        <v>07</v>
      </c>
      <c r="V37" s="74" t="str">
        <f t="shared" si="0"/>
        <v>1514</v>
      </c>
    </row>
    <row r="38" spans="1:22" s="91" customFormat="1" ht="19.5" customHeight="1">
      <c r="A38" s="82">
        <f t="shared" si="1"/>
        <v>31</v>
      </c>
      <c r="B38" s="76" t="s">
        <v>106</v>
      </c>
      <c r="C38" s="77">
        <v>207151405728</v>
      </c>
      <c r="D38" s="78" t="s">
        <v>40</v>
      </c>
      <c r="E38" s="89" t="s">
        <v>140</v>
      </c>
      <c r="F38" s="90"/>
      <c r="G38" s="78" t="s">
        <v>29</v>
      </c>
      <c r="H38" s="145">
        <v>124701002136505</v>
      </c>
      <c r="I38" s="80">
        <v>124701002136505</v>
      </c>
      <c r="J38" s="81"/>
      <c r="K38" s="82" t="s">
        <v>31</v>
      </c>
      <c r="L38" s="83">
        <v>600000</v>
      </c>
      <c r="M38" s="83">
        <v>0</v>
      </c>
      <c r="N38" s="83">
        <v>600000</v>
      </c>
      <c r="O38" s="84">
        <v>4</v>
      </c>
      <c r="P38" s="85"/>
      <c r="Q38" s="92" t="s">
        <v>313</v>
      </c>
      <c r="R38" s="92"/>
      <c r="S38" s="104" t="s">
        <v>169</v>
      </c>
      <c r="T38" s="75" t="str">
        <f t="shared" si="3"/>
        <v>07</v>
      </c>
      <c r="U38" s="75"/>
      <c r="V38" s="74" t="str">
        <f t="shared" si="0"/>
        <v>1514</v>
      </c>
    </row>
    <row r="39" spans="1:22" s="75" customFormat="1" ht="19.5" customHeight="1">
      <c r="A39" s="82">
        <f t="shared" si="1"/>
        <v>32</v>
      </c>
      <c r="B39" s="76" t="s">
        <v>1</v>
      </c>
      <c r="C39" s="77">
        <v>207151402426</v>
      </c>
      <c r="D39" s="78" t="s">
        <v>40</v>
      </c>
      <c r="E39" s="89" t="s">
        <v>140</v>
      </c>
      <c r="F39" s="90"/>
      <c r="G39" s="78" t="s">
        <v>29</v>
      </c>
      <c r="H39" s="145">
        <v>124701002138507</v>
      </c>
      <c r="I39" s="80">
        <v>124701002138507</v>
      </c>
      <c r="J39" s="81"/>
      <c r="K39" s="82" t="s">
        <v>31</v>
      </c>
      <c r="L39" s="83">
        <v>900000</v>
      </c>
      <c r="M39" s="83"/>
      <c r="N39" s="83">
        <v>900000</v>
      </c>
      <c r="O39" s="84">
        <v>3</v>
      </c>
      <c r="P39" s="85"/>
      <c r="Q39" s="92" t="s">
        <v>190</v>
      </c>
      <c r="R39" s="92"/>
      <c r="S39" s="104" t="s">
        <v>169</v>
      </c>
      <c r="T39" s="75" t="str">
        <f t="shared" si="3"/>
        <v>07</v>
      </c>
      <c r="V39" s="74" t="str">
        <f t="shared" si="0"/>
        <v>1514</v>
      </c>
    </row>
    <row r="40" spans="1:22" s="75" customFormat="1" ht="19.5" customHeight="1">
      <c r="A40" s="82">
        <f t="shared" si="1"/>
        <v>33</v>
      </c>
      <c r="B40" s="76" t="s">
        <v>8</v>
      </c>
      <c r="C40" s="77">
        <v>207151453889</v>
      </c>
      <c r="D40" s="78" t="s">
        <v>40</v>
      </c>
      <c r="E40" s="89" t="s">
        <v>140</v>
      </c>
      <c r="F40" s="90"/>
      <c r="G40" s="78" t="s">
        <v>29</v>
      </c>
      <c r="H40" s="145">
        <v>124701002117501</v>
      </c>
      <c r="I40" s="80">
        <v>124701002117501</v>
      </c>
      <c r="J40" s="81"/>
      <c r="K40" s="82" t="s">
        <v>31</v>
      </c>
      <c r="L40" s="83">
        <v>1040000</v>
      </c>
      <c r="M40" s="83">
        <v>0</v>
      </c>
      <c r="N40" s="83">
        <v>1040000</v>
      </c>
      <c r="O40" s="84">
        <v>2</v>
      </c>
      <c r="P40" s="85"/>
      <c r="Q40" s="92" t="s">
        <v>177</v>
      </c>
      <c r="R40" s="92"/>
      <c r="S40" s="104" t="s">
        <v>169</v>
      </c>
      <c r="T40" s="75" t="str">
        <f t="shared" si="3"/>
        <v>07</v>
      </c>
      <c r="V40" s="74" t="str">
        <f aca="true" t="shared" si="4" ref="V40:V71">MID(C40,4,4)</f>
        <v>1514</v>
      </c>
    </row>
    <row r="41" spans="1:22" s="75" customFormat="1" ht="19.5" customHeight="1">
      <c r="A41" s="82">
        <f t="shared" si="1"/>
        <v>34</v>
      </c>
      <c r="B41" s="76" t="s">
        <v>418</v>
      </c>
      <c r="C41" s="77">
        <v>108152420250</v>
      </c>
      <c r="D41" s="78" t="s">
        <v>40</v>
      </c>
      <c r="E41" s="89" t="s">
        <v>140</v>
      </c>
      <c r="F41" s="90"/>
      <c r="G41" s="78" t="s">
        <v>29</v>
      </c>
      <c r="H41" s="145">
        <v>122901002923506</v>
      </c>
      <c r="I41" s="80"/>
      <c r="J41" s="81"/>
      <c r="K41" s="82"/>
      <c r="L41" s="83"/>
      <c r="M41" s="83"/>
      <c r="N41" s="83"/>
      <c r="O41" s="84"/>
      <c r="P41" s="85"/>
      <c r="Q41" s="92"/>
      <c r="R41" s="92"/>
      <c r="S41" s="104"/>
      <c r="T41" s="75" t="str">
        <f t="shared" si="3"/>
        <v>08</v>
      </c>
      <c r="V41" s="74" t="str">
        <f t="shared" si="4"/>
        <v>1524</v>
      </c>
    </row>
    <row r="42" spans="1:22" s="75" customFormat="1" ht="19.5" customHeight="1">
      <c r="A42" s="82">
        <f t="shared" si="1"/>
        <v>35</v>
      </c>
      <c r="B42" s="76" t="s">
        <v>246</v>
      </c>
      <c r="C42" s="77">
        <v>208152407873</v>
      </c>
      <c r="D42" s="78" t="s">
        <v>34</v>
      </c>
      <c r="E42" s="89" t="s">
        <v>377</v>
      </c>
      <c r="F42" s="90"/>
      <c r="G42" s="78" t="s">
        <v>29</v>
      </c>
      <c r="H42" s="145">
        <v>124701002098503</v>
      </c>
      <c r="I42" s="80">
        <v>124701002098503</v>
      </c>
      <c r="J42" s="81" t="s">
        <v>30</v>
      </c>
      <c r="K42" s="97" t="s">
        <v>31</v>
      </c>
      <c r="L42" s="98">
        <v>0</v>
      </c>
      <c r="M42" s="83">
        <v>2440000</v>
      </c>
      <c r="N42" s="83">
        <v>2440000</v>
      </c>
      <c r="O42" s="105">
        <v>2</v>
      </c>
      <c r="P42" s="99"/>
      <c r="Q42" s="101" t="s">
        <v>331</v>
      </c>
      <c r="R42" s="101"/>
      <c r="S42" s="106" t="s">
        <v>169</v>
      </c>
      <c r="T42" s="75" t="str">
        <f t="shared" si="3"/>
        <v>08</v>
      </c>
      <c r="V42" s="74" t="str">
        <f t="shared" si="4"/>
        <v>1524</v>
      </c>
    </row>
    <row r="43" spans="1:22" s="75" customFormat="1" ht="19.5" customHeight="1">
      <c r="A43" s="82">
        <f t="shared" si="1"/>
        <v>36</v>
      </c>
      <c r="B43" s="76" t="s">
        <v>247</v>
      </c>
      <c r="C43" s="77">
        <v>208154419629</v>
      </c>
      <c r="D43" s="78" t="s">
        <v>40</v>
      </c>
      <c r="E43" s="89" t="s">
        <v>378</v>
      </c>
      <c r="F43" s="90"/>
      <c r="G43" s="78" t="s">
        <v>29</v>
      </c>
      <c r="H43" s="145">
        <v>124701002118507</v>
      </c>
      <c r="I43" s="80">
        <v>124701002118507</v>
      </c>
      <c r="J43" s="81"/>
      <c r="K43" s="82" t="s">
        <v>31</v>
      </c>
      <c r="L43" s="83">
        <v>800000</v>
      </c>
      <c r="M43" s="83">
        <v>0</v>
      </c>
      <c r="N43" s="83">
        <v>800000</v>
      </c>
      <c r="O43" s="84">
        <v>2</v>
      </c>
      <c r="P43" s="85"/>
      <c r="Q43" s="92" t="s">
        <v>99</v>
      </c>
      <c r="R43" s="92"/>
      <c r="S43" s="104" t="s">
        <v>169</v>
      </c>
      <c r="T43" s="75" t="str">
        <f t="shared" si="3"/>
        <v>08</v>
      </c>
      <c r="V43" s="74" t="str">
        <f t="shared" si="4"/>
        <v>1544</v>
      </c>
    </row>
    <row r="44" spans="1:22" s="75" customFormat="1" ht="19.5" customHeight="1">
      <c r="A44" s="82">
        <f t="shared" si="1"/>
        <v>37</v>
      </c>
      <c r="B44" s="76" t="s">
        <v>283</v>
      </c>
      <c r="C44" s="77">
        <v>108154420303</v>
      </c>
      <c r="D44" s="78" t="s">
        <v>40</v>
      </c>
      <c r="E44" s="89" t="s">
        <v>379</v>
      </c>
      <c r="F44" s="90"/>
      <c r="G44" s="78" t="s">
        <v>29</v>
      </c>
      <c r="H44" s="145">
        <v>124701002119503</v>
      </c>
      <c r="I44" s="80">
        <v>124701002119503</v>
      </c>
      <c r="J44" s="81"/>
      <c r="K44" s="82" t="s">
        <v>31</v>
      </c>
      <c r="L44" s="83">
        <v>750000</v>
      </c>
      <c r="M44" s="83">
        <v>0</v>
      </c>
      <c r="N44" s="83">
        <v>750000</v>
      </c>
      <c r="O44" s="84">
        <v>3</v>
      </c>
      <c r="P44" s="85"/>
      <c r="Q44" s="92" t="s">
        <v>361</v>
      </c>
      <c r="R44" s="92"/>
      <c r="S44" s="104" t="s">
        <v>169</v>
      </c>
      <c r="T44" s="75" t="str">
        <f t="shared" si="3"/>
        <v>08</v>
      </c>
      <c r="V44" s="74" t="str">
        <f t="shared" si="4"/>
        <v>1544</v>
      </c>
    </row>
    <row r="45" spans="1:22" s="75" customFormat="1" ht="19.5" customHeight="1">
      <c r="A45" s="82">
        <f t="shared" si="1"/>
        <v>38</v>
      </c>
      <c r="B45" s="76" t="s">
        <v>19</v>
      </c>
      <c r="C45" s="77">
        <v>207211411747</v>
      </c>
      <c r="D45" s="78" t="s">
        <v>40</v>
      </c>
      <c r="E45" s="89" t="s">
        <v>417</v>
      </c>
      <c r="F45" s="90"/>
      <c r="G45" s="78" t="s">
        <v>76</v>
      </c>
      <c r="H45" s="145">
        <v>125901001523506</v>
      </c>
      <c r="I45" s="80">
        <v>125901001523506</v>
      </c>
      <c r="J45" s="81"/>
      <c r="K45" s="82" t="s">
        <v>31</v>
      </c>
      <c r="L45" s="83">
        <v>1900000</v>
      </c>
      <c r="M45" s="83"/>
      <c r="N45" s="83">
        <v>1900000</v>
      </c>
      <c r="O45" s="84">
        <v>1</v>
      </c>
      <c r="P45" s="85"/>
      <c r="Q45" s="92" t="s">
        <v>344</v>
      </c>
      <c r="R45" s="92"/>
      <c r="S45" s="104" t="s">
        <v>169</v>
      </c>
      <c r="T45" s="75" t="str">
        <f t="shared" si="3"/>
        <v>07</v>
      </c>
      <c r="V45" s="74" t="str">
        <f t="shared" si="4"/>
        <v>2114</v>
      </c>
    </row>
    <row r="46" spans="1:22" s="75" customFormat="1" ht="19.5" customHeight="1">
      <c r="A46" s="82">
        <f t="shared" si="1"/>
        <v>39</v>
      </c>
      <c r="B46" s="76" t="s">
        <v>18</v>
      </c>
      <c r="C46" s="77">
        <v>207211411741</v>
      </c>
      <c r="D46" s="78" t="s">
        <v>40</v>
      </c>
      <c r="E46" s="89" t="s">
        <v>417</v>
      </c>
      <c r="F46" s="90"/>
      <c r="G46" s="78" t="s">
        <v>76</v>
      </c>
      <c r="H46" s="145">
        <v>125901001521504</v>
      </c>
      <c r="I46" s="80">
        <v>125901001521504</v>
      </c>
      <c r="J46" s="81"/>
      <c r="K46" s="82" t="s">
        <v>31</v>
      </c>
      <c r="L46" s="83">
        <v>750000</v>
      </c>
      <c r="M46" s="83">
        <v>0</v>
      </c>
      <c r="N46" s="83">
        <v>750000</v>
      </c>
      <c r="O46" s="84">
        <v>1</v>
      </c>
      <c r="P46" s="85"/>
      <c r="Q46" s="92" t="s">
        <v>191</v>
      </c>
      <c r="R46" s="92"/>
      <c r="S46" s="104" t="s">
        <v>169</v>
      </c>
      <c r="T46" s="75" t="str">
        <f t="shared" si="3"/>
        <v>07</v>
      </c>
      <c r="V46" s="74" t="str">
        <f t="shared" si="4"/>
        <v>2114</v>
      </c>
    </row>
    <row r="47" spans="1:22" s="75" customFormat="1" ht="19.5" customHeight="1">
      <c r="A47" s="82">
        <f t="shared" si="1"/>
        <v>40</v>
      </c>
      <c r="B47" s="76" t="s">
        <v>20</v>
      </c>
      <c r="C47" s="77">
        <v>207211408995</v>
      </c>
      <c r="D47" s="78" t="s">
        <v>40</v>
      </c>
      <c r="E47" s="89" t="s">
        <v>417</v>
      </c>
      <c r="F47" s="90"/>
      <c r="G47" s="78" t="s">
        <v>76</v>
      </c>
      <c r="H47" s="145">
        <v>125901001535503</v>
      </c>
      <c r="I47" s="80">
        <v>125901001535503</v>
      </c>
      <c r="J47" s="81"/>
      <c r="K47" s="82" t="s">
        <v>31</v>
      </c>
      <c r="L47" s="83">
        <v>500000</v>
      </c>
      <c r="M47" s="83">
        <v>0</v>
      </c>
      <c r="N47" s="83">
        <v>500000</v>
      </c>
      <c r="O47" s="84">
        <v>2</v>
      </c>
      <c r="P47" s="85"/>
      <c r="Q47" s="92" t="s">
        <v>192</v>
      </c>
      <c r="R47" s="92"/>
      <c r="S47" s="104" t="s">
        <v>169</v>
      </c>
      <c r="T47" s="75" t="str">
        <f t="shared" si="3"/>
        <v>07</v>
      </c>
      <c r="V47" s="74" t="str">
        <f t="shared" si="4"/>
        <v>2114</v>
      </c>
    </row>
    <row r="48" spans="1:22" s="75" customFormat="1" ht="19.5" customHeight="1">
      <c r="A48" s="82">
        <f t="shared" si="1"/>
        <v>41</v>
      </c>
      <c r="B48" s="76" t="s">
        <v>108</v>
      </c>
      <c r="C48" s="77">
        <v>207211405873</v>
      </c>
      <c r="D48" s="78" t="s">
        <v>40</v>
      </c>
      <c r="E48" s="89" t="s">
        <v>417</v>
      </c>
      <c r="F48" s="90"/>
      <c r="G48" s="78" t="s">
        <v>76</v>
      </c>
      <c r="H48" s="145">
        <v>125901001522500</v>
      </c>
      <c r="I48" s="80">
        <v>125901001522500</v>
      </c>
      <c r="J48" s="81" t="s">
        <v>39</v>
      </c>
      <c r="K48" s="82" t="s">
        <v>31</v>
      </c>
      <c r="L48" s="83">
        <v>500000</v>
      </c>
      <c r="M48" s="83">
        <v>300000</v>
      </c>
      <c r="N48" s="83">
        <v>800000</v>
      </c>
      <c r="O48" s="84">
        <v>3</v>
      </c>
      <c r="P48" s="85"/>
      <c r="Q48" s="92" t="s">
        <v>293</v>
      </c>
      <c r="R48" s="92"/>
      <c r="S48" s="104" t="s">
        <v>169</v>
      </c>
      <c r="T48" s="75" t="str">
        <f t="shared" si="3"/>
        <v>07</v>
      </c>
      <c r="V48" s="74" t="str">
        <f t="shared" si="4"/>
        <v>2114</v>
      </c>
    </row>
    <row r="49" spans="1:39" s="75" customFormat="1" ht="19.5" customHeight="1">
      <c r="A49" s="82">
        <f t="shared" si="1"/>
        <v>42</v>
      </c>
      <c r="B49" s="76" t="s">
        <v>404</v>
      </c>
      <c r="C49" s="77">
        <v>208211416577</v>
      </c>
      <c r="D49" s="78" t="s">
        <v>34</v>
      </c>
      <c r="E49" s="89" t="s">
        <v>417</v>
      </c>
      <c r="F49" s="90"/>
      <c r="G49" s="78" t="s">
        <v>76</v>
      </c>
      <c r="H49" s="145">
        <v>125901001524502</v>
      </c>
      <c r="I49" s="80">
        <v>125901001524502</v>
      </c>
      <c r="J49" s="81"/>
      <c r="K49" s="82" t="s">
        <v>31</v>
      </c>
      <c r="L49" s="83">
        <v>1652600</v>
      </c>
      <c r="M49" s="83">
        <v>0</v>
      </c>
      <c r="N49" s="83">
        <v>1652600</v>
      </c>
      <c r="O49" s="84">
        <v>2</v>
      </c>
      <c r="P49" s="85"/>
      <c r="Q49" s="102"/>
      <c r="R49" s="102"/>
      <c r="S49" s="107" t="s">
        <v>169</v>
      </c>
      <c r="V49" s="74" t="str">
        <f t="shared" si="4"/>
        <v>2114</v>
      </c>
      <c r="W49" s="91"/>
      <c r="X49" s="91"/>
      <c r="Y49" s="91"/>
      <c r="Z49" s="85"/>
      <c r="AA49" s="85"/>
      <c r="AB49" s="87"/>
      <c r="AC49" s="91"/>
      <c r="AD49" s="85"/>
      <c r="AE49" s="85"/>
      <c r="AF49" s="85"/>
      <c r="AG49" s="85"/>
      <c r="AH49" s="85"/>
      <c r="AI49" s="85"/>
      <c r="AJ49" s="85"/>
      <c r="AL49" s="96"/>
      <c r="AM49" s="96"/>
    </row>
    <row r="50" spans="1:22" s="75" customFormat="1" ht="19.5" customHeight="1">
      <c r="A50" s="82">
        <f t="shared" si="1"/>
        <v>43</v>
      </c>
      <c r="B50" s="76" t="s">
        <v>249</v>
      </c>
      <c r="C50" s="77">
        <v>208221416616</v>
      </c>
      <c r="D50" s="78" t="s">
        <v>40</v>
      </c>
      <c r="E50" s="89" t="s">
        <v>141</v>
      </c>
      <c r="F50" s="90"/>
      <c r="G50" s="78" t="s">
        <v>76</v>
      </c>
      <c r="H50" s="145">
        <v>125901001526504</v>
      </c>
      <c r="I50" s="80">
        <v>125901001526504</v>
      </c>
      <c r="J50" s="81"/>
      <c r="K50" s="82" t="s">
        <v>31</v>
      </c>
      <c r="L50" s="83">
        <v>600000</v>
      </c>
      <c r="M50" s="83">
        <v>0</v>
      </c>
      <c r="N50" s="83">
        <v>600000</v>
      </c>
      <c r="O50" s="84">
        <v>4</v>
      </c>
      <c r="P50" s="85"/>
      <c r="Q50" s="92" t="s">
        <v>294</v>
      </c>
      <c r="R50" s="92"/>
      <c r="S50" s="104" t="s">
        <v>169</v>
      </c>
      <c r="T50" s="75" t="str">
        <f aca="true" t="shared" si="5" ref="T50:T57">MID(C50,2,2)</f>
        <v>08</v>
      </c>
      <c r="V50" s="74" t="str">
        <f t="shared" si="4"/>
        <v>2214</v>
      </c>
    </row>
    <row r="51" spans="1:22" s="75" customFormat="1" ht="19.5" customHeight="1">
      <c r="A51" s="82">
        <f t="shared" si="1"/>
        <v>44</v>
      </c>
      <c r="B51" s="76" t="s">
        <v>250</v>
      </c>
      <c r="C51" s="77">
        <v>208221409006</v>
      </c>
      <c r="D51" s="78" t="s">
        <v>40</v>
      </c>
      <c r="E51" s="89" t="s">
        <v>141</v>
      </c>
      <c r="F51" s="90"/>
      <c r="G51" s="78" t="s">
        <v>76</v>
      </c>
      <c r="H51" s="145">
        <v>125901001527500</v>
      </c>
      <c r="I51" s="80">
        <v>125901001527500</v>
      </c>
      <c r="J51" s="81"/>
      <c r="K51" s="82" t="s">
        <v>31</v>
      </c>
      <c r="L51" s="83">
        <v>700000</v>
      </c>
      <c r="M51" s="83">
        <v>0</v>
      </c>
      <c r="N51" s="83">
        <v>700000</v>
      </c>
      <c r="O51" s="84">
        <v>3</v>
      </c>
      <c r="P51" s="85"/>
      <c r="Q51" s="92" t="s">
        <v>193</v>
      </c>
      <c r="R51" s="92"/>
      <c r="S51" s="104" t="s">
        <v>169</v>
      </c>
      <c r="T51" s="75" t="str">
        <f t="shared" si="5"/>
        <v>08</v>
      </c>
      <c r="V51" s="74" t="str">
        <f t="shared" si="4"/>
        <v>2214</v>
      </c>
    </row>
    <row r="52" spans="1:22" s="75" customFormat="1" ht="19.5" customHeight="1">
      <c r="A52" s="82">
        <f t="shared" si="1"/>
        <v>45</v>
      </c>
      <c r="B52" s="76" t="s">
        <v>23</v>
      </c>
      <c r="C52" s="77">
        <v>207221407912</v>
      </c>
      <c r="D52" s="78" t="s">
        <v>40</v>
      </c>
      <c r="E52" s="89" t="s">
        <v>141</v>
      </c>
      <c r="F52" s="90"/>
      <c r="G52" s="78" t="s">
        <v>76</v>
      </c>
      <c r="H52" s="145">
        <v>125901001528506</v>
      </c>
      <c r="I52" s="80">
        <v>125901001528506</v>
      </c>
      <c r="J52" s="81"/>
      <c r="K52" s="82" t="s">
        <v>31</v>
      </c>
      <c r="L52" s="83">
        <v>800000</v>
      </c>
      <c r="M52" s="83">
        <v>0</v>
      </c>
      <c r="N52" s="83">
        <v>800000</v>
      </c>
      <c r="O52" s="84">
        <v>5</v>
      </c>
      <c r="P52" s="85"/>
      <c r="Q52" s="92" t="s">
        <v>375</v>
      </c>
      <c r="R52" s="92"/>
      <c r="S52" s="104" t="s">
        <v>169</v>
      </c>
      <c r="T52" s="75" t="str">
        <f t="shared" si="5"/>
        <v>07</v>
      </c>
      <c r="V52" s="74" t="str">
        <f t="shared" si="4"/>
        <v>2214</v>
      </c>
    </row>
    <row r="53" spans="1:22" s="75" customFormat="1" ht="19.5" customHeight="1">
      <c r="A53" s="82">
        <f t="shared" si="1"/>
        <v>46</v>
      </c>
      <c r="B53" s="76" t="s">
        <v>405</v>
      </c>
      <c r="C53" s="77">
        <v>208231416661</v>
      </c>
      <c r="D53" s="78" t="s">
        <v>40</v>
      </c>
      <c r="E53" s="108" t="s">
        <v>478</v>
      </c>
      <c r="F53" s="90"/>
      <c r="G53" s="78" t="s">
        <v>76</v>
      </c>
      <c r="H53" s="145">
        <v>125901001530503</v>
      </c>
      <c r="I53" s="80">
        <v>125901001530503</v>
      </c>
      <c r="J53" s="81"/>
      <c r="K53" s="82" t="s">
        <v>31</v>
      </c>
      <c r="L53" s="83">
        <v>900000</v>
      </c>
      <c r="M53" s="83">
        <v>0</v>
      </c>
      <c r="N53" s="83">
        <v>900000</v>
      </c>
      <c r="O53" s="84">
        <v>1</v>
      </c>
      <c r="P53" s="85"/>
      <c r="Q53" s="92" t="s">
        <v>195</v>
      </c>
      <c r="R53" s="92"/>
      <c r="S53" s="104" t="s">
        <v>169</v>
      </c>
      <c r="T53" s="75" t="str">
        <f t="shared" si="5"/>
        <v>08</v>
      </c>
      <c r="V53" s="74" t="str">
        <f t="shared" si="4"/>
        <v>2314</v>
      </c>
    </row>
    <row r="54" spans="1:22" s="75" customFormat="1" ht="19.5" customHeight="1">
      <c r="A54" s="82">
        <f t="shared" si="1"/>
        <v>47</v>
      </c>
      <c r="B54" s="76" t="s">
        <v>284</v>
      </c>
      <c r="C54" s="77">
        <v>108231416308</v>
      </c>
      <c r="D54" s="78" t="s">
        <v>40</v>
      </c>
      <c r="E54" s="89" t="s">
        <v>142</v>
      </c>
      <c r="F54" s="90"/>
      <c r="G54" s="78" t="s">
        <v>76</v>
      </c>
      <c r="H54" s="145">
        <v>125901001529502</v>
      </c>
      <c r="I54" s="80">
        <v>125901001529502</v>
      </c>
      <c r="J54" s="81"/>
      <c r="K54" s="82" t="s">
        <v>31</v>
      </c>
      <c r="L54" s="83">
        <v>700000</v>
      </c>
      <c r="M54" s="83">
        <v>0</v>
      </c>
      <c r="N54" s="83">
        <v>700000</v>
      </c>
      <c r="O54" s="84">
        <v>2</v>
      </c>
      <c r="P54" s="85"/>
      <c r="Q54" s="92" t="s">
        <v>197</v>
      </c>
      <c r="R54" s="92"/>
      <c r="S54" s="104" t="s">
        <v>169</v>
      </c>
      <c r="T54" s="75" t="str">
        <f t="shared" si="5"/>
        <v>08</v>
      </c>
      <c r="V54" s="74" t="str">
        <f t="shared" si="4"/>
        <v>2314</v>
      </c>
    </row>
    <row r="55" spans="1:22" s="75" customFormat="1" ht="19.5" customHeight="1">
      <c r="A55" s="82">
        <f t="shared" si="1"/>
        <v>48</v>
      </c>
      <c r="B55" s="76" t="s">
        <v>370</v>
      </c>
      <c r="C55" s="77">
        <v>207231407921</v>
      </c>
      <c r="D55" s="78" t="s">
        <v>40</v>
      </c>
      <c r="E55" s="89" t="s">
        <v>142</v>
      </c>
      <c r="F55" s="90"/>
      <c r="G55" s="78" t="s">
        <v>76</v>
      </c>
      <c r="H55" s="145">
        <v>125901001520508</v>
      </c>
      <c r="I55" s="80">
        <v>125901001520508</v>
      </c>
      <c r="J55" s="81"/>
      <c r="K55" s="82" t="s">
        <v>31</v>
      </c>
      <c r="L55" s="83">
        <v>2323400</v>
      </c>
      <c r="M55" s="83">
        <v>0</v>
      </c>
      <c r="N55" s="83">
        <v>2323400</v>
      </c>
      <c r="O55" s="84">
        <v>1</v>
      </c>
      <c r="P55" s="85"/>
      <c r="Q55" s="92" t="s">
        <v>215</v>
      </c>
      <c r="R55" s="92"/>
      <c r="S55" s="104" t="s">
        <v>169</v>
      </c>
      <c r="T55" s="75" t="str">
        <f t="shared" si="5"/>
        <v>07</v>
      </c>
      <c r="V55" s="74" t="str">
        <f t="shared" si="4"/>
        <v>2314</v>
      </c>
    </row>
    <row r="56" spans="1:22" s="75" customFormat="1" ht="19.5" customHeight="1">
      <c r="A56" s="82">
        <f t="shared" si="1"/>
        <v>49</v>
      </c>
      <c r="B56" s="76" t="s">
        <v>25</v>
      </c>
      <c r="C56" s="77">
        <v>207231411811</v>
      </c>
      <c r="D56" s="78" t="s">
        <v>40</v>
      </c>
      <c r="E56" s="89" t="s">
        <v>142</v>
      </c>
      <c r="F56" s="90"/>
      <c r="G56" s="78" t="s">
        <v>76</v>
      </c>
      <c r="H56" s="145">
        <v>125901001519507</v>
      </c>
      <c r="I56" s="80">
        <v>125901001519507</v>
      </c>
      <c r="J56" s="81"/>
      <c r="K56" s="82" t="s">
        <v>31</v>
      </c>
      <c r="L56" s="83">
        <v>1368300</v>
      </c>
      <c r="M56" s="83">
        <v>0</v>
      </c>
      <c r="N56" s="83">
        <v>1368300</v>
      </c>
      <c r="O56" s="84">
        <v>2</v>
      </c>
      <c r="P56" s="85"/>
      <c r="Q56" s="92" t="s">
        <v>172</v>
      </c>
      <c r="R56" s="92"/>
      <c r="S56" s="104" t="s">
        <v>169</v>
      </c>
      <c r="T56" s="75" t="str">
        <f t="shared" si="5"/>
        <v>07</v>
      </c>
      <c r="V56" s="74" t="str">
        <f t="shared" si="4"/>
        <v>2314</v>
      </c>
    </row>
    <row r="57" spans="1:22" s="75" customFormat="1" ht="19.5" customHeight="1">
      <c r="A57" s="82">
        <f t="shared" si="1"/>
        <v>50</v>
      </c>
      <c r="B57" s="76" t="s">
        <v>24</v>
      </c>
      <c r="C57" s="77">
        <v>207231409027</v>
      </c>
      <c r="D57" s="78" t="s">
        <v>40</v>
      </c>
      <c r="E57" s="89" t="s">
        <v>142</v>
      </c>
      <c r="F57" s="90"/>
      <c r="G57" s="78" t="s">
        <v>76</v>
      </c>
      <c r="H57" s="145">
        <v>125901001518501</v>
      </c>
      <c r="I57" s="80">
        <v>125901001518501</v>
      </c>
      <c r="J57" s="81" t="s">
        <v>38</v>
      </c>
      <c r="K57" s="82" t="s">
        <v>37</v>
      </c>
      <c r="L57" s="83"/>
      <c r="M57" s="83">
        <v>1200000</v>
      </c>
      <c r="N57" s="83">
        <v>1200000</v>
      </c>
      <c r="O57" s="84">
        <v>1</v>
      </c>
      <c r="P57" s="85"/>
      <c r="Q57" s="92" t="s">
        <v>173</v>
      </c>
      <c r="R57" s="92"/>
      <c r="S57" s="104" t="s">
        <v>169</v>
      </c>
      <c r="T57" s="75" t="str">
        <f t="shared" si="5"/>
        <v>07</v>
      </c>
      <c r="V57" s="74" t="str">
        <f t="shared" si="4"/>
        <v>2314</v>
      </c>
    </row>
    <row r="58" spans="1:22" s="75" customFormat="1" ht="19.5" customHeight="1">
      <c r="A58" s="82">
        <f t="shared" si="1"/>
        <v>51</v>
      </c>
      <c r="B58" s="76" t="s">
        <v>21</v>
      </c>
      <c r="C58" s="77">
        <v>207231411802</v>
      </c>
      <c r="D58" s="78" t="s">
        <v>34</v>
      </c>
      <c r="E58" s="89" t="s">
        <v>142</v>
      </c>
      <c r="F58" s="90"/>
      <c r="G58" s="78" t="s">
        <v>76</v>
      </c>
      <c r="H58" s="145">
        <v>125901001517505</v>
      </c>
      <c r="I58" s="80">
        <v>125901001517505</v>
      </c>
      <c r="J58" s="81"/>
      <c r="K58" s="82" t="s">
        <v>31</v>
      </c>
      <c r="L58" s="83">
        <v>1000000</v>
      </c>
      <c r="M58" s="83"/>
      <c r="N58" s="83">
        <v>1000000</v>
      </c>
      <c r="O58" s="84">
        <v>3</v>
      </c>
      <c r="P58" s="85"/>
      <c r="Q58" s="92"/>
      <c r="R58" s="92"/>
      <c r="S58" s="104" t="s">
        <v>169</v>
      </c>
      <c r="V58" s="74" t="str">
        <f t="shared" si="4"/>
        <v>2314</v>
      </c>
    </row>
    <row r="59" spans="1:42" s="91" customFormat="1" ht="19.5" customHeight="1">
      <c r="A59" s="82">
        <f t="shared" si="1"/>
        <v>52</v>
      </c>
      <c r="B59" s="76" t="s">
        <v>362</v>
      </c>
      <c r="C59" s="77">
        <v>207235411809</v>
      </c>
      <c r="D59" s="78" t="s">
        <v>34</v>
      </c>
      <c r="E59" s="89" t="s">
        <v>142</v>
      </c>
      <c r="F59" s="90"/>
      <c r="G59" s="78" t="s">
        <v>76</v>
      </c>
      <c r="H59" s="145">
        <v>125901001516509</v>
      </c>
      <c r="I59" s="80">
        <v>125901001516509</v>
      </c>
      <c r="J59" s="81"/>
      <c r="K59" s="82" t="s">
        <v>31</v>
      </c>
      <c r="L59" s="83">
        <v>546250</v>
      </c>
      <c r="M59" s="83">
        <v>0</v>
      </c>
      <c r="N59" s="83">
        <v>546250</v>
      </c>
      <c r="O59" s="84">
        <v>2</v>
      </c>
      <c r="P59" s="85"/>
      <c r="Q59" s="102" t="s">
        <v>299</v>
      </c>
      <c r="R59" s="102"/>
      <c r="S59" s="107" t="s">
        <v>169</v>
      </c>
      <c r="T59" s="75" t="str">
        <f>MID(C59,2,2)</f>
        <v>07</v>
      </c>
      <c r="U59" s="75"/>
      <c r="V59" s="74" t="str">
        <f t="shared" si="4"/>
        <v>2354</v>
      </c>
      <c r="W59" s="75"/>
      <c r="X59" s="75">
        <v>60</v>
      </c>
      <c r="Y59" s="75"/>
      <c r="Z59" s="74"/>
      <c r="AA59" s="74">
        <v>2</v>
      </c>
      <c r="AB59" s="94">
        <v>81233392223</v>
      </c>
      <c r="AC59" s="75" t="s">
        <v>298</v>
      </c>
      <c r="AD59" s="74">
        <f>IF(AND(N59&gt;2000000,N59&lt;=6000000),1,IF(AND(N59&gt;1000000,N59&lt;=2000000),2,IF(AND(N59&gt;500000,N59&lt;=1000000),3,IF(AND(N59&gt;1,N59&lt;=500000),4,0))))</f>
        <v>3</v>
      </c>
      <c r="AE59" s="74">
        <f>IF(AND(T59&gt;=1,T59&lt;=3),1,IF(AND(T59&gt;3,T59&lt;=5),2,IF(AND(T59&gt;5,T59&lt;=7),3,4)))</f>
        <v>4</v>
      </c>
      <c r="AF59" s="74">
        <f>IF(AND(V59&gt;2,V59&lt;=2.25),1,IF(AND(V59&gt;2.25,V59&lt;=2.75),2,IF(AND(V59&gt;2.75,V59&lt;=3.25),3,IF(AND(V59&gt;3.25,V59&lt;=4),4,0))))</f>
        <v>0</v>
      </c>
      <c r="AG59" s="74">
        <f>IF(AND(Z59&gt;=1,Z59&lt;=3),3,0)</f>
        <v>0</v>
      </c>
      <c r="AH59" s="74">
        <f>IF(AND(AA59&gt;=1,AA59&lt;=5),1,IF(AND(AA59&gt;5,AA59&lt;=10),2,IF(AND(AA59&gt;10,AA59&lt;=15),3,IF(AND(AA59&gt;15,AA59&lt;=20),4,0))))</f>
        <v>1</v>
      </c>
      <c r="AI59" s="74" t="e">
        <f>IF(AND(#REF!&gt;0,#REF!&lt;=1),1,IF(AND(#REF!&gt;1,#REF!&lt;=2),2,IF(AND(#REF!&gt;2,#REF!&lt;=3),3,0)))</f>
        <v>#REF!</v>
      </c>
      <c r="AJ59" s="74" t="e">
        <f>(AD59*2)+(AE59*1)+(AF59*2.5)+(AG59*1)+(AH59*1)+(AI59*1)</f>
        <v>#REF!</v>
      </c>
      <c r="AK59" s="75" t="s">
        <v>109</v>
      </c>
      <c r="AL59" s="96" t="str">
        <f>MID(C59,4,4)</f>
        <v>2354</v>
      </c>
      <c r="AM59" s="96" t="str">
        <f>MID(C59,2,2)</f>
        <v>07</v>
      </c>
      <c r="AN59" s="75"/>
      <c r="AO59" s="75"/>
      <c r="AP59" s="75"/>
    </row>
    <row r="60" spans="1:22" s="75" customFormat="1" ht="19.5" customHeight="1">
      <c r="A60" s="82">
        <f t="shared" si="1"/>
        <v>53</v>
      </c>
      <c r="B60" s="76" t="s">
        <v>129</v>
      </c>
      <c r="C60" s="77">
        <v>207251407953</v>
      </c>
      <c r="D60" s="78" t="s">
        <v>40</v>
      </c>
      <c r="E60" s="108" t="s">
        <v>489</v>
      </c>
      <c r="F60" s="90"/>
      <c r="G60" s="78" t="s">
        <v>76</v>
      </c>
      <c r="H60" s="145">
        <v>125901001539507</v>
      </c>
      <c r="I60" s="80">
        <v>125901001539507</v>
      </c>
      <c r="J60" s="81"/>
      <c r="K60" s="82" t="s">
        <v>31</v>
      </c>
      <c r="L60" s="83">
        <v>1000000</v>
      </c>
      <c r="M60" s="83">
        <v>0</v>
      </c>
      <c r="N60" s="83">
        <v>1000000</v>
      </c>
      <c r="O60" s="84">
        <v>3</v>
      </c>
      <c r="P60" s="85"/>
      <c r="Q60" s="92" t="s">
        <v>373</v>
      </c>
      <c r="R60" s="92"/>
      <c r="S60" s="104" t="s">
        <v>169</v>
      </c>
      <c r="T60" s="75" t="str">
        <f>MID(C60,2,2)</f>
        <v>07</v>
      </c>
      <c r="V60" s="74" t="str">
        <f t="shared" si="4"/>
        <v>2514</v>
      </c>
    </row>
    <row r="61" spans="1:42" s="75" customFormat="1" ht="19.5" customHeight="1">
      <c r="A61" s="82">
        <f t="shared" si="1"/>
        <v>54</v>
      </c>
      <c r="B61" s="76" t="s">
        <v>112</v>
      </c>
      <c r="C61" s="77">
        <v>207311411925</v>
      </c>
      <c r="D61" s="78" t="s">
        <v>40</v>
      </c>
      <c r="E61" s="89" t="s">
        <v>144</v>
      </c>
      <c r="F61" s="90"/>
      <c r="G61" s="78" t="s">
        <v>26</v>
      </c>
      <c r="H61" s="145">
        <v>126001001727505</v>
      </c>
      <c r="I61" s="80">
        <v>126001001727505</v>
      </c>
      <c r="J61" s="81" t="s">
        <v>132</v>
      </c>
      <c r="K61" s="82" t="s">
        <v>31</v>
      </c>
      <c r="L61" s="83">
        <v>400000</v>
      </c>
      <c r="M61" s="83">
        <v>375000</v>
      </c>
      <c r="N61" s="83">
        <v>775000</v>
      </c>
      <c r="O61" s="84">
        <v>2</v>
      </c>
      <c r="P61" s="85"/>
      <c r="Q61" s="92" t="s">
        <v>314</v>
      </c>
      <c r="R61" s="92"/>
      <c r="S61" s="104" t="s">
        <v>169</v>
      </c>
      <c r="T61" s="75" t="str">
        <f>MID(C61,2,2)</f>
        <v>07</v>
      </c>
      <c r="V61" s="74" t="str">
        <f t="shared" si="4"/>
        <v>3114</v>
      </c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</row>
    <row r="62" spans="1:42" s="91" customFormat="1" ht="19.5" customHeight="1">
      <c r="A62" s="82">
        <f t="shared" si="1"/>
        <v>55</v>
      </c>
      <c r="B62" s="76" t="s">
        <v>113</v>
      </c>
      <c r="C62" s="77">
        <v>207311408005</v>
      </c>
      <c r="D62" s="78" t="s">
        <v>40</v>
      </c>
      <c r="E62" s="89" t="s">
        <v>144</v>
      </c>
      <c r="F62" s="90"/>
      <c r="G62" s="78" t="s">
        <v>26</v>
      </c>
      <c r="H62" s="145">
        <v>126001001728501</v>
      </c>
      <c r="I62" s="80">
        <v>126001001728501</v>
      </c>
      <c r="J62" s="109" t="s">
        <v>36</v>
      </c>
      <c r="K62" s="82" t="s">
        <v>31</v>
      </c>
      <c r="L62" s="83"/>
      <c r="M62" s="83">
        <v>1000000</v>
      </c>
      <c r="N62" s="83">
        <v>1000000</v>
      </c>
      <c r="O62" s="84">
        <v>2</v>
      </c>
      <c r="P62" s="85"/>
      <c r="Q62" s="102"/>
      <c r="R62" s="102"/>
      <c r="S62" s="107" t="s">
        <v>169</v>
      </c>
      <c r="T62" s="75"/>
      <c r="U62" s="75"/>
      <c r="V62" s="74" t="str">
        <f t="shared" si="4"/>
        <v>3114</v>
      </c>
      <c r="Z62" s="85"/>
      <c r="AA62" s="85"/>
      <c r="AB62" s="87"/>
      <c r="AD62" s="85"/>
      <c r="AE62" s="85"/>
      <c r="AF62" s="85"/>
      <c r="AG62" s="85"/>
      <c r="AH62" s="85"/>
      <c r="AI62" s="85"/>
      <c r="AJ62" s="85"/>
      <c r="AK62" s="75"/>
      <c r="AL62" s="96"/>
      <c r="AM62" s="96"/>
      <c r="AN62" s="75"/>
      <c r="AO62" s="75"/>
      <c r="AP62" s="75"/>
    </row>
    <row r="63" spans="1:22" s="75" customFormat="1" ht="19.5" customHeight="1">
      <c r="A63" s="82">
        <f t="shared" si="1"/>
        <v>56</v>
      </c>
      <c r="B63" s="76" t="s">
        <v>51</v>
      </c>
      <c r="C63" s="77">
        <v>207311407995</v>
      </c>
      <c r="D63" s="78" t="s">
        <v>40</v>
      </c>
      <c r="E63" s="89" t="s">
        <v>144</v>
      </c>
      <c r="F63" s="90"/>
      <c r="G63" s="78" t="s">
        <v>26</v>
      </c>
      <c r="H63" s="145">
        <v>126001001729507</v>
      </c>
      <c r="I63" s="80">
        <v>126001001729507</v>
      </c>
      <c r="J63" s="81"/>
      <c r="K63" s="82" t="s">
        <v>31</v>
      </c>
      <c r="L63" s="83">
        <v>700000</v>
      </c>
      <c r="M63" s="83">
        <v>0</v>
      </c>
      <c r="N63" s="83">
        <v>700000</v>
      </c>
      <c r="O63" s="84">
        <v>1</v>
      </c>
      <c r="P63" s="85"/>
      <c r="Q63" s="92" t="s">
        <v>194</v>
      </c>
      <c r="R63" s="92"/>
      <c r="S63" s="104" t="s">
        <v>169</v>
      </c>
      <c r="T63" s="75" t="str">
        <f aca="true" t="shared" si="6" ref="T63:T100">MID(C63,2,2)</f>
        <v>07</v>
      </c>
      <c r="V63" s="74" t="str">
        <f t="shared" si="4"/>
        <v>3114</v>
      </c>
    </row>
    <row r="64" spans="1:22" s="75" customFormat="1" ht="19.5" customHeight="1">
      <c r="A64" s="82">
        <f t="shared" si="1"/>
        <v>57</v>
      </c>
      <c r="B64" s="76" t="s">
        <v>120</v>
      </c>
      <c r="C64" s="77">
        <v>207311411922</v>
      </c>
      <c r="D64" s="78" t="s">
        <v>34</v>
      </c>
      <c r="E64" s="89" t="s">
        <v>144</v>
      </c>
      <c r="F64" s="90"/>
      <c r="G64" s="78" t="s">
        <v>26</v>
      </c>
      <c r="H64" s="145">
        <v>126001001730508</v>
      </c>
      <c r="I64" s="80">
        <v>126001001730508</v>
      </c>
      <c r="J64" s="81"/>
      <c r="K64" s="82" t="s">
        <v>31</v>
      </c>
      <c r="L64" s="83">
        <v>750000</v>
      </c>
      <c r="M64" s="83">
        <v>0</v>
      </c>
      <c r="N64" s="83">
        <v>750000</v>
      </c>
      <c r="O64" s="84">
        <v>2</v>
      </c>
      <c r="P64" s="85"/>
      <c r="Q64" s="92" t="s">
        <v>182</v>
      </c>
      <c r="R64" s="92"/>
      <c r="S64" s="104" t="s">
        <v>169</v>
      </c>
      <c r="T64" s="75" t="str">
        <f t="shared" si="6"/>
        <v>07</v>
      </c>
      <c r="V64" s="74" t="str">
        <f t="shared" si="4"/>
        <v>3114</v>
      </c>
    </row>
    <row r="65" spans="1:22" s="75" customFormat="1" ht="19.5" customHeight="1">
      <c r="A65" s="82">
        <f t="shared" si="1"/>
        <v>58</v>
      </c>
      <c r="B65" s="76" t="s">
        <v>43</v>
      </c>
      <c r="C65" s="77">
        <v>207311408001</v>
      </c>
      <c r="D65" s="78" t="s">
        <v>40</v>
      </c>
      <c r="E65" s="89" t="s">
        <v>144</v>
      </c>
      <c r="F65" s="90"/>
      <c r="G65" s="78" t="s">
        <v>26</v>
      </c>
      <c r="H65" s="145">
        <v>126001001731504</v>
      </c>
      <c r="I65" s="80">
        <v>126001001731504</v>
      </c>
      <c r="J65" s="81"/>
      <c r="K65" s="82" t="s">
        <v>31</v>
      </c>
      <c r="L65" s="83">
        <v>700000</v>
      </c>
      <c r="M65" s="83">
        <v>0</v>
      </c>
      <c r="N65" s="83">
        <v>700000</v>
      </c>
      <c r="O65" s="84">
        <v>2</v>
      </c>
      <c r="P65" s="85"/>
      <c r="Q65" s="92" t="s">
        <v>371</v>
      </c>
      <c r="R65" s="92"/>
      <c r="S65" s="104" t="s">
        <v>169</v>
      </c>
      <c r="T65" s="75" t="str">
        <f t="shared" si="6"/>
        <v>07</v>
      </c>
      <c r="V65" s="74" t="str">
        <f t="shared" si="4"/>
        <v>3114</v>
      </c>
    </row>
    <row r="66" spans="1:22" s="75" customFormat="1" ht="19.5" customHeight="1">
      <c r="A66" s="82">
        <f t="shared" si="1"/>
        <v>59</v>
      </c>
      <c r="B66" s="76" t="s">
        <v>406</v>
      </c>
      <c r="C66" s="77">
        <v>208311411930</v>
      </c>
      <c r="D66" s="78" t="s">
        <v>40</v>
      </c>
      <c r="E66" s="89" t="s">
        <v>144</v>
      </c>
      <c r="F66" s="90"/>
      <c r="G66" s="78" t="s">
        <v>26</v>
      </c>
      <c r="H66" s="145">
        <v>126001001800507</v>
      </c>
      <c r="I66" s="80">
        <v>126001001800507</v>
      </c>
      <c r="J66" s="81"/>
      <c r="K66" s="82" t="s">
        <v>31</v>
      </c>
      <c r="L66" s="83">
        <v>1950000</v>
      </c>
      <c r="M66" s="83">
        <v>0</v>
      </c>
      <c r="N66" s="83">
        <v>1950000</v>
      </c>
      <c r="O66" s="84">
        <v>2</v>
      </c>
      <c r="P66" s="85"/>
      <c r="Q66" s="92" t="s">
        <v>365</v>
      </c>
      <c r="R66" s="92"/>
      <c r="S66" s="104" t="s">
        <v>169</v>
      </c>
      <c r="T66" s="75" t="str">
        <f t="shared" si="6"/>
        <v>08</v>
      </c>
      <c r="V66" s="74" t="str">
        <f t="shared" si="4"/>
        <v>3114</v>
      </c>
    </row>
    <row r="67" spans="1:22" s="75" customFormat="1" ht="19.5" customHeight="1">
      <c r="A67" s="82">
        <f t="shared" si="1"/>
        <v>60</v>
      </c>
      <c r="B67" s="76" t="s">
        <v>407</v>
      </c>
      <c r="C67" s="77">
        <v>207311408000</v>
      </c>
      <c r="D67" s="78" t="s">
        <v>40</v>
      </c>
      <c r="E67" s="89" t="s">
        <v>144</v>
      </c>
      <c r="F67" s="90"/>
      <c r="G67" s="78" t="s">
        <v>26</v>
      </c>
      <c r="H67" s="145">
        <v>126001001732500</v>
      </c>
      <c r="I67" s="80">
        <v>126001001732500</v>
      </c>
      <c r="J67" s="81"/>
      <c r="K67" s="82" t="s">
        <v>31</v>
      </c>
      <c r="L67" s="83">
        <v>950000</v>
      </c>
      <c r="M67" s="83">
        <v>0</v>
      </c>
      <c r="N67" s="83">
        <v>950000</v>
      </c>
      <c r="O67" s="84">
        <v>2</v>
      </c>
      <c r="P67" s="85"/>
      <c r="Q67" s="92" t="s">
        <v>196</v>
      </c>
      <c r="R67" s="92"/>
      <c r="S67" s="104" t="s">
        <v>169</v>
      </c>
      <c r="T67" s="75" t="str">
        <f t="shared" si="6"/>
        <v>07</v>
      </c>
      <c r="V67" s="74" t="str">
        <f t="shared" si="4"/>
        <v>3114</v>
      </c>
    </row>
    <row r="68" spans="1:22" s="75" customFormat="1" ht="19.5" customHeight="1">
      <c r="A68" s="82">
        <f t="shared" si="1"/>
        <v>61</v>
      </c>
      <c r="B68" s="76" t="s">
        <v>97</v>
      </c>
      <c r="C68" s="77">
        <v>207311411911</v>
      </c>
      <c r="D68" s="78" t="s">
        <v>40</v>
      </c>
      <c r="E68" s="89" t="s">
        <v>144</v>
      </c>
      <c r="F68" s="90"/>
      <c r="G68" s="78" t="s">
        <v>26</v>
      </c>
      <c r="H68" s="145">
        <v>126001001733506</v>
      </c>
      <c r="I68" s="80">
        <v>126001001733506</v>
      </c>
      <c r="J68" s="81"/>
      <c r="K68" s="82" t="s">
        <v>31</v>
      </c>
      <c r="L68" s="83">
        <v>1000000</v>
      </c>
      <c r="M68" s="83">
        <v>0</v>
      </c>
      <c r="N68" s="83">
        <v>1000000</v>
      </c>
      <c r="O68" s="84">
        <v>3</v>
      </c>
      <c r="P68" s="85"/>
      <c r="Q68" s="92" t="s">
        <v>346</v>
      </c>
      <c r="R68" s="92"/>
      <c r="S68" s="104" t="s">
        <v>169</v>
      </c>
      <c r="T68" s="75" t="str">
        <f t="shared" si="6"/>
        <v>07</v>
      </c>
      <c r="V68" s="74" t="str">
        <f t="shared" si="4"/>
        <v>3114</v>
      </c>
    </row>
    <row r="69" spans="1:22" s="75" customFormat="1" ht="19.5" customHeight="1">
      <c r="A69" s="82">
        <f t="shared" si="1"/>
        <v>62</v>
      </c>
      <c r="B69" s="76" t="s">
        <v>61</v>
      </c>
      <c r="C69" s="77">
        <v>207311405925</v>
      </c>
      <c r="D69" s="78" t="s">
        <v>34</v>
      </c>
      <c r="E69" s="89" t="s">
        <v>144</v>
      </c>
      <c r="F69" s="90"/>
      <c r="G69" s="78" t="s">
        <v>26</v>
      </c>
      <c r="H69" s="145">
        <v>126001001734502</v>
      </c>
      <c r="I69" s="80">
        <v>126001001734502</v>
      </c>
      <c r="J69" s="81"/>
      <c r="K69" s="82" t="s">
        <v>31</v>
      </c>
      <c r="L69" s="83">
        <v>1776000</v>
      </c>
      <c r="M69" s="83">
        <v>0</v>
      </c>
      <c r="N69" s="83">
        <v>1776000</v>
      </c>
      <c r="O69" s="84">
        <v>3</v>
      </c>
      <c r="P69" s="85"/>
      <c r="Q69" s="92" t="s">
        <v>363</v>
      </c>
      <c r="R69" s="92"/>
      <c r="S69" s="104" t="s">
        <v>169</v>
      </c>
      <c r="T69" s="75" t="str">
        <f t="shared" si="6"/>
        <v>07</v>
      </c>
      <c r="V69" s="74" t="str">
        <f t="shared" si="4"/>
        <v>3114</v>
      </c>
    </row>
    <row r="70" spans="1:22" s="75" customFormat="1" ht="19.5" customHeight="1">
      <c r="A70" s="82">
        <f t="shared" si="1"/>
        <v>63</v>
      </c>
      <c r="B70" s="76" t="s">
        <v>252</v>
      </c>
      <c r="C70" s="77">
        <v>208311417343</v>
      </c>
      <c r="D70" s="78" t="s">
        <v>40</v>
      </c>
      <c r="E70" s="89" t="s">
        <v>144</v>
      </c>
      <c r="F70" s="90"/>
      <c r="G70" s="78" t="s">
        <v>26</v>
      </c>
      <c r="H70" s="145">
        <v>126001001735508</v>
      </c>
      <c r="I70" s="80">
        <v>126001001735508</v>
      </c>
      <c r="J70" s="81"/>
      <c r="K70" s="82" t="s">
        <v>31</v>
      </c>
      <c r="L70" s="83">
        <v>1500000</v>
      </c>
      <c r="M70" s="83">
        <v>0</v>
      </c>
      <c r="N70" s="83">
        <v>1500000</v>
      </c>
      <c r="O70" s="84">
        <v>2</v>
      </c>
      <c r="P70" s="85"/>
      <c r="Q70" s="92" t="s">
        <v>369</v>
      </c>
      <c r="R70" s="92"/>
      <c r="S70" s="104" t="s">
        <v>169</v>
      </c>
      <c r="T70" s="75" t="str">
        <f t="shared" si="6"/>
        <v>08</v>
      </c>
      <c r="V70" s="74" t="str">
        <f t="shared" si="4"/>
        <v>3114</v>
      </c>
    </row>
    <row r="71" spans="1:22" s="75" customFormat="1" ht="19.5" customHeight="1">
      <c r="A71" s="82">
        <f t="shared" si="1"/>
        <v>64</v>
      </c>
      <c r="B71" s="76" t="s">
        <v>50</v>
      </c>
      <c r="C71" s="77">
        <v>207311411917</v>
      </c>
      <c r="D71" s="78" t="s">
        <v>40</v>
      </c>
      <c r="E71" s="89" t="s">
        <v>144</v>
      </c>
      <c r="F71" s="90"/>
      <c r="G71" s="78" t="s">
        <v>26</v>
      </c>
      <c r="H71" s="145">
        <v>126001001799502</v>
      </c>
      <c r="I71" s="80">
        <v>126001001799502</v>
      </c>
      <c r="J71" s="81" t="s">
        <v>35</v>
      </c>
      <c r="K71" s="97" t="s">
        <v>31</v>
      </c>
      <c r="L71" s="98">
        <v>2700000</v>
      </c>
      <c r="M71" s="83">
        <v>0</v>
      </c>
      <c r="N71" s="83">
        <v>2700000</v>
      </c>
      <c r="O71" s="105">
        <v>2</v>
      </c>
      <c r="P71" s="99"/>
      <c r="Q71" s="101" t="s">
        <v>333</v>
      </c>
      <c r="R71" s="101"/>
      <c r="S71" s="106" t="s">
        <v>169</v>
      </c>
      <c r="T71" s="75" t="str">
        <f t="shared" si="6"/>
        <v>07</v>
      </c>
      <c r="V71" s="74" t="str">
        <f t="shared" si="4"/>
        <v>3114</v>
      </c>
    </row>
    <row r="72" spans="1:22" s="75" customFormat="1" ht="19.5" customHeight="1">
      <c r="A72" s="82">
        <f t="shared" si="1"/>
        <v>65</v>
      </c>
      <c r="B72" s="76" t="s">
        <v>74</v>
      </c>
      <c r="C72" s="77">
        <v>207311409109</v>
      </c>
      <c r="D72" s="78" t="s">
        <v>40</v>
      </c>
      <c r="E72" s="89" t="s">
        <v>144</v>
      </c>
      <c r="F72" s="90"/>
      <c r="G72" s="78" t="s">
        <v>26</v>
      </c>
      <c r="H72" s="145">
        <v>126001001736504</v>
      </c>
      <c r="I72" s="80">
        <v>126001001736504</v>
      </c>
      <c r="J72" s="81" t="s">
        <v>39</v>
      </c>
      <c r="K72" s="82" t="s">
        <v>37</v>
      </c>
      <c r="L72" s="83">
        <v>0</v>
      </c>
      <c r="M72" s="83">
        <v>750000</v>
      </c>
      <c r="N72" s="83">
        <v>750000</v>
      </c>
      <c r="O72" s="84">
        <v>2</v>
      </c>
      <c r="P72" s="85"/>
      <c r="Q72" s="92" t="s">
        <v>357</v>
      </c>
      <c r="R72" s="92"/>
      <c r="S72" s="104" t="s">
        <v>169</v>
      </c>
      <c r="T72" s="75" t="str">
        <f t="shared" si="6"/>
        <v>07</v>
      </c>
      <c r="V72" s="74" t="str">
        <f aca="true" t="shared" si="7" ref="V72:V103">MID(C72,4,4)</f>
        <v>3114</v>
      </c>
    </row>
    <row r="73" spans="1:22" s="75" customFormat="1" ht="19.5" customHeight="1">
      <c r="A73" s="82">
        <f t="shared" si="1"/>
        <v>66</v>
      </c>
      <c r="B73" s="76" t="s">
        <v>44</v>
      </c>
      <c r="C73" s="77">
        <v>207311411926</v>
      </c>
      <c r="D73" s="78" t="s">
        <v>40</v>
      </c>
      <c r="E73" s="89" t="s">
        <v>144</v>
      </c>
      <c r="F73" s="90"/>
      <c r="G73" s="78" t="s">
        <v>26</v>
      </c>
      <c r="H73" s="145">
        <v>126001001737500</v>
      </c>
      <c r="I73" s="80">
        <v>126001001737500</v>
      </c>
      <c r="J73" s="81" t="s">
        <v>174</v>
      </c>
      <c r="K73" s="82" t="s">
        <v>31</v>
      </c>
      <c r="L73" s="83">
        <v>544347</v>
      </c>
      <c r="M73" s="83">
        <v>425767</v>
      </c>
      <c r="N73" s="83">
        <f>L73+M73</f>
        <v>970114</v>
      </c>
      <c r="O73" s="84">
        <v>2</v>
      </c>
      <c r="P73" s="85"/>
      <c r="Q73" s="92" t="s">
        <v>175</v>
      </c>
      <c r="R73" s="92"/>
      <c r="S73" s="104" t="s">
        <v>169</v>
      </c>
      <c r="T73" s="75" t="str">
        <f t="shared" si="6"/>
        <v>07</v>
      </c>
      <c r="V73" s="74" t="str">
        <f t="shared" si="7"/>
        <v>3114</v>
      </c>
    </row>
    <row r="74" spans="1:22" s="75" customFormat="1" ht="19.5" customHeight="1">
      <c r="A74" s="82">
        <f aca="true" t="shared" si="8" ref="A74:A137">A73+1</f>
        <v>67</v>
      </c>
      <c r="B74" s="76" t="s">
        <v>125</v>
      </c>
      <c r="C74" s="77">
        <v>407312406007</v>
      </c>
      <c r="D74" s="78" t="s">
        <v>40</v>
      </c>
      <c r="E74" s="89" t="s">
        <v>145</v>
      </c>
      <c r="F74" s="90"/>
      <c r="G74" s="78" t="s">
        <v>26</v>
      </c>
      <c r="H74" s="145">
        <v>126001001738506</v>
      </c>
      <c r="I74" s="80">
        <v>126001001738506</v>
      </c>
      <c r="J74" s="81"/>
      <c r="K74" s="82" t="s">
        <v>31</v>
      </c>
      <c r="L74" s="83">
        <v>2000000</v>
      </c>
      <c r="M74" s="83">
        <v>0</v>
      </c>
      <c r="N74" s="83">
        <v>2000000</v>
      </c>
      <c r="O74" s="84">
        <v>2</v>
      </c>
      <c r="P74" s="85"/>
      <c r="Q74" s="92" t="s">
        <v>360</v>
      </c>
      <c r="R74" s="92"/>
      <c r="S74" s="104" t="s">
        <v>169</v>
      </c>
      <c r="T74" s="75" t="str">
        <f t="shared" si="6"/>
        <v>07</v>
      </c>
      <c r="V74" s="74" t="str">
        <f t="shared" si="7"/>
        <v>3124</v>
      </c>
    </row>
    <row r="75" spans="1:22" s="75" customFormat="1" ht="19.5" customHeight="1">
      <c r="A75" s="82">
        <f t="shared" si="8"/>
        <v>68</v>
      </c>
      <c r="B75" s="76" t="s">
        <v>67</v>
      </c>
      <c r="C75" s="77">
        <v>407312406018</v>
      </c>
      <c r="D75" s="78" t="s">
        <v>40</v>
      </c>
      <c r="E75" s="89" t="s">
        <v>145</v>
      </c>
      <c r="F75" s="90"/>
      <c r="G75" s="78" t="s">
        <v>26</v>
      </c>
      <c r="H75" s="145">
        <v>126001001739502</v>
      </c>
      <c r="I75" s="80">
        <v>126001001739502</v>
      </c>
      <c r="J75" s="81"/>
      <c r="K75" s="82" t="s">
        <v>31</v>
      </c>
      <c r="L75" s="83">
        <v>1000000</v>
      </c>
      <c r="M75" s="83">
        <v>0</v>
      </c>
      <c r="N75" s="83">
        <v>1000000</v>
      </c>
      <c r="O75" s="84">
        <v>1</v>
      </c>
      <c r="P75" s="85"/>
      <c r="Q75" s="92" t="s">
        <v>372</v>
      </c>
      <c r="R75" s="92"/>
      <c r="S75" s="104" t="s">
        <v>169</v>
      </c>
      <c r="T75" s="75" t="str">
        <f t="shared" si="6"/>
        <v>07</v>
      </c>
      <c r="V75" s="74" t="str">
        <f t="shared" si="7"/>
        <v>3124</v>
      </c>
    </row>
    <row r="76" spans="1:22" s="75" customFormat="1" ht="19.5" customHeight="1">
      <c r="A76" s="82">
        <f t="shared" si="8"/>
        <v>69</v>
      </c>
      <c r="B76" s="76" t="s">
        <v>69</v>
      </c>
      <c r="C76" s="77">
        <v>407312406025</v>
      </c>
      <c r="D76" s="78" t="s">
        <v>40</v>
      </c>
      <c r="E76" s="89" t="s">
        <v>145</v>
      </c>
      <c r="F76" s="90"/>
      <c r="G76" s="78" t="s">
        <v>26</v>
      </c>
      <c r="H76" s="145">
        <v>126001001740503</v>
      </c>
      <c r="I76" s="80">
        <v>126001001740503</v>
      </c>
      <c r="J76" s="81"/>
      <c r="K76" s="82" t="s">
        <v>31</v>
      </c>
      <c r="L76" s="83">
        <v>1000000</v>
      </c>
      <c r="M76" s="83">
        <v>0</v>
      </c>
      <c r="N76" s="83">
        <v>1000000</v>
      </c>
      <c r="O76" s="84">
        <v>3</v>
      </c>
      <c r="P76" s="85"/>
      <c r="Q76" s="92" t="s">
        <v>198</v>
      </c>
      <c r="R76" s="92"/>
      <c r="S76" s="106" t="s">
        <v>169</v>
      </c>
      <c r="T76" s="75" t="str">
        <f t="shared" si="6"/>
        <v>07</v>
      </c>
      <c r="V76" s="74" t="str">
        <f t="shared" si="7"/>
        <v>3124</v>
      </c>
    </row>
    <row r="77" spans="1:22" s="75" customFormat="1" ht="19.5" customHeight="1">
      <c r="A77" s="82">
        <f t="shared" si="8"/>
        <v>70</v>
      </c>
      <c r="B77" s="76" t="s">
        <v>66</v>
      </c>
      <c r="C77" s="77">
        <v>407312406014</v>
      </c>
      <c r="D77" s="78" t="s">
        <v>40</v>
      </c>
      <c r="E77" s="89" t="s">
        <v>145</v>
      </c>
      <c r="F77" s="90"/>
      <c r="G77" s="78" t="s">
        <v>26</v>
      </c>
      <c r="H77" s="145">
        <v>126001001741509</v>
      </c>
      <c r="I77" s="80">
        <v>126001001741509</v>
      </c>
      <c r="J77" s="109" t="s">
        <v>115</v>
      </c>
      <c r="K77" s="97" t="s">
        <v>37</v>
      </c>
      <c r="L77" s="98">
        <v>800000</v>
      </c>
      <c r="M77" s="83">
        <v>615000</v>
      </c>
      <c r="N77" s="83">
        <v>1415000</v>
      </c>
      <c r="O77" s="105">
        <v>3</v>
      </c>
      <c r="P77" s="99"/>
      <c r="Q77" s="101" t="s">
        <v>199</v>
      </c>
      <c r="R77" s="101"/>
      <c r="S77" s="106" t="s">
        <v>169</v>
      </c>
      <c r="T77" s="75" t="str">
        <f t="shared" si="6"/>
        <v>07</v>
      </c>
      <c r="V77" s="74" t="str">
        <f t="shared" si="7"/>
        <v>3124</v>
      </c>
    </row>
    <row r="78" spans="1:22" s="75" customFormat="1" ht="19.5" customHeight="1">
      <c r="A78" s="82">
        <f t="shared" si="8"/>
        <v>71</v>
      </c>
      <c r="B78" s="76" t="s">
        <v>68</v>
      </c>
      <c r="C78" s="77">
        <v>407312406012</v>
      </c>
      <c r="D78" s="78" t="s">
        <v>40</v>
      </c>
      <c r="E78" s="89" t="s">
        <v>145</v>
      </c>
      <c r="F78" s="90"/>
      <c r="G78" s="78" t="s">
        <v>26</v>
      </c>
      <c r="H78" s="145">
        <v>126001001742505</v>
      </c>
      <c r="I78" s="80">
        <v>126001001742505</v>
      </c>
      <c r="J78" s="81" t="s">
        <v>32</v>
      </c>
      <c r="K78" s="82" t="s">
        <v>31</v>
      </c>
      <c r="L78" s="83">
        <v>0</v>
      </c>
      <c r="M78" s="83">
        <v>702000</v>
      </c>
      <c r="N78" s="83">
        <v>702000</v>
      </c>
      <c r="O78" s="84">
        <v>2</v>
      </c>
      <c r="P78" s="85"/>
      <c r="Q78" s="92" t="s">
        <v>176</v>
      </c>
      <c r="R78" s="92"/>
      <c r="S78" s="104" t="s">
        <v>169</v>
      </c>
      <c r="T78" s="75" t="str">
        <f t="shared" si="6"/>
        <v>07</v>
      </c>
      <c r="V78" s="74" t="str">
        <f t="shared" si="7"/>
        <v>3124</v>
      </c>
    </row>
    <row r="79" spans="1:22" s="75" customFormat="1" ht="19.5" customHeight="1">
      <c r="A79" s="82">
        <f t="shared" si="8"/>
        <v>72</v>
      </c>
      <c r="B79" s="76" t="s">
        <v>253</v>
      </c>
      <c r="C79" s="77">
        <v>208321417368</v>
      </c>
      <c r="D79" s="78" t="s">
        <v>34</v>
      </c>
      <c r="E79" s="89" t="s">
        <v>146</v>
      </c>
      <c r="F79" s="90"/>
      <c r="G79" s="78" t="s">
        <v>26</v>
      </c>
      <c r="H79" s="145">
        <v>126001001743501</v>
      </c>
      <c r="I79" s="80">
        <v>126001001743501</v>
      </c>
      <c r="J79" s="81"/>
      <c r="K79" s="82" t="s">
        <v>31</v>
      </c>
      <c r="L79" s="83">
        <v>2500000</v>
      </c>
      <c r="M79" s="83">
        <v>0</v>
      </c>
      <c r="N79" s="83">
        <v>2500000</v>
      </c>
      <c r="O79" s="105">
        <v>3</v>
      </c>
      <c r="P79" s="99"/>
      <c r="Q79" s="101" t="s">
        <v>239</v>
      </c>
      <c r="R79" s="101"/>
      <c r="S79" s="104" t="s">
        <v>169</v>
      </c>
      <c r="T79" s="75" t="str">
        <f t="shared" si="6"/>
        <v>08</v>
      </c>
      <c r="V79" s="74" t="str">
        <f t="shared" si="7"/>
        <v>3214</v>
      </c>
    </row>
    <row r="80" spans="1:22" s="75" customFormat="1" ht="19.5" customHeight="1">
      <c r="A80" s="82">
        <f t="shared" si="8"/>
        <v>73</v>
      </c>
      <c r="B80" s="76" t="s">
        <v>124</v>
      </c>
      <c r="C80" s="77">
        <v>207321411957</v>
      </c>
      <c r="D80" s="78" t="s">
        <v>40</v>
      </c>
      <c r="E80" s="89" t="s">
        <v>146</v>
      </c>
      <c r="F80" s="90"/>
      <c r="G80" s="78" t="s">
        <v>26</v>
      </c>
      <c r="H80" s="145">
        <v>126001001744507</v>
      </c>
      <c r="I80" s="80">
        <v>126001001744507</v>
      </c>
      <c r="J80" s="81"/>
      <c r="K80" s="82" t="s">
        <v>31</v>
      </c>
      <c r="L80" s="83">
        <v>2128542</v>
      </c>
      <c r="M80" s="83">
        <v>0</v>
      </c>
      <c r="N80" s="83">
        <v>2128542</v>
      </c>
      <c r="O80" s="84">
        <v>1</v>
      </c>
      <c r="P80" s="85"/>
      <c r="Q80" s="92" t="s">
        <v>177</v>
      </c>
      <c r="R80" s="92"/>
      <c r="S80" s="104" t="s">
        <v>169</v>
      </c>
      <c r="T80" s="75" t="str">
        <f t="shared" si="6"/>
        <v>07</v>
      </c>
      <c r="V80" s="74" t="str">
        <f t="shared" si="7"/>
        <v>3214</v>
      </c>
    </row>
    <row r="81" spans="1:22" s="75" customFormat="1" ht="19.5" customHeight="1">
      <c r="A81" s="82">
        <f t="shared" si="8"/>
        <v>74</v>
      </c>
      <c r="B81" s="76" t="s">
        <v>55</v>
      </c>
      <c r="C81" s="77">
        <v>207321409145</v>
      </c>
      <c r="D81" s="78" t="s">
        <v>34</v>
      </c>
      <c r="E81" s="89" t="s">
        <v>146</v>
      </c>
      <c r="F81" s="90"/>
      <c r="G81" s="78" t="s">
        <v>26</v>
      </c>
      <c r="H81" s="145">
        <v>126001001745503</v>
      </c>
      <c r="I81" s="80">
        <v>126001001745503</v>
      </c>
      <c r="J81" s="81"/>
      <c r="K81" s="82" t="s">
        <v>31</v>
      </c>
      <c r="L81" s="83">
        <v>1500000</v>
      </c>
      <c r="M81" s="83">
        <v>0</v>
      </c>
      <c r="N81" s="83">
        <v>1500000</v>
      </c>
      <c r="O81" s="84">
        <v>1</v>
      </c>
      <c r="P81" s="85"/>
      <c r="Q81" s="92" t="s">
        <v>178</v>
      </c>
      <c r="R81" s="92"/>
      <c r="S81" s="104" t="s">
        <v>169</v>
      </c>
      <c r="T81" s="75" t="str">
        <f t="shared" si="6"/>
        <v>07</v>
      </c>
      <c r="V81" s="74" t="str">
        <f t="shared" si="7"/>
        <v>3214</v>
      </c>
    </row>
    <row r="82" spans="1:22" s="75" customFormat="1" ht="19.5" customHeight="1">
      <c r="A82" s="82">
        <f t="shared" si="8"/>
        <v>75</v>
      </c>
      <c r="B82" s="76" t="s">
        <v>123</v>
      </c>
      <c r="C82" s="77">
        <v>207321405941</v>
      </c>
      <c r="D82" s="78" t="s">
        <v>40</v>
      </c>
      <c r="E82" s="89" t="s">
        <v>146</v>
      </c>
      <c r="F82" s="90"/>
      <c r="G82" s="78" t="s">
        <v>26</v>
      </c>
      <c r="H82" s="145">
        <v>126001001746509</v>
      </c>
      <c r="I82" s="80">
        <v>126001001746509</v>
      </c>
      <c r="J82" s="81"/>
      <c r="K82" s="82" t="s">
        <v>31</v>
      </c>
      <c r="L82" s="83">
        <v>750000</v>
      </c>
      <c r="M82" s="83">
        <v>0</v>
      </c>
      <c r="N82" s="83">
        <v>750000</v>
      </c>
      <c r="O82" s="84">
        <v>3</v>
      </c>
      <c r="P82" s="85"/>
      <c r="Q82" s="92" t="s">
        <v>200</v>
      </c>
      <c r="R82" s="92"/>
      <c r="S82" s="104" t="s">
        <v>169</v>
      </c>
      <c r="T82" s="75" t="str">
        <f t="shared" si="6"/>
        <v>07</v>
      </c>
      <c r="V82" s="74" t="str">
        <f t="shared" si="7"/>
        <v>3214</v>
      </c>
    </row>
    <row r="83" spans="1:42" s="75" customFormat="1" ht="19.5" customHeight="1">
      <c r="A83" s="82">
        <f t="shared" si="8"/>
        <v>76</v>
      </c>
      <c r="B83" s="76" t="s">
        <v>254</v>
      </c>
      <c r="C83" s="77">
        <v>208321417373</v>
      </c>
      <c r="D83" s="78" t="s">
        <v>40</v>
      </c>
      <c r="E83" s="89" t="s">
        <v>146</v>
      </c>
      <c r="F83" s="90"/>
      <c r="G83" s="78" t="s">
        <v>26</v>
      </c>
      <c r="H83" s="145">
        <v>126001001748501</v>
      </c>
      <c r="I83" s="80">
        <v>126001001748501</v>
      </c>
      <c r="J83" s="81" t="s">
        <v>30</v>
      </c>
      <c r="K83" s="82" t="s">
        <v>31</v>
      </c>
      <c r="L83" s="83"/>
      <c r="M83" s="83">
        <v>2700000</v>
      </c>
      <c r="N83" s="83">
        <v>2700000</v>
      </c>
      <c r="O83" s="84">
        <v>2</v>
      </c>
      <c r="P83" s="85"/>
      <c r="Q83" s="92" t="s">
        <v>305</v>
      </c>
      <c r="R83" s="92"/>
      <c r="S83" s="104" t="s">
        <v>169</v>
      </c>
      <c r="T83" s="75" t="str">
        <f t="shared" si="6"/>
        <v>08</v>
      </c>
      <c r="V83" s="74" t="str">
        <f t="shared" si="7"/>
        <v>3214</v>
      </c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</row>
    <row r="84" spans="1:42" s="91" customFormat="1" ht="19.5" customHeight="1">
      <c r="A84" s="82">
        <f t="shared" si="8"/>
        <v>77</v>
      </c>
      <c r="B84" s="76" t="s">
        <v>393</v>
      </c>
      <c r="C84" s="77">
        <v>408322410263</v>
      </c>
      <c r="D84" s="78" t="s">
        <v>40</v>
      </c>
      <c r="E84" s="89" t="s">
        <v>147</v>
      </c>
      <c r="F84" s="90"/>
      <c r="G84" s="78" t="s">
        <v>26</v>
      </c>
      <c r="H84" s="145">
        <v>126001001749507</v>
      </c>
      <c r="I84" s="80">
        <v>126001001749507</v>
      </c>
      <c r="J84" s="81" t="s">
        <v>33</v>
      </c>
      <c r="K84" s="82" t="s">
        <v>31</v>
      </c>
      <c r="L84" s="83">
        <v>750000</v>
      </c>
      <c r="M84" s="83">
        <v>0</v>
      </c>
      <c r="N84" s="83">
        <v>750000</v>
      </c>
      <c r="O84" s="84">
        <v>1</v>
      </c>
      <c r="P84" s="85"/>
      <c r="Q84" s="92" t="s">
        <v>179</v>
      </c>
      <c r="R84" s="92"/>
      <c r="S84" s="104" t="s">
        <v>169</v>
      </c>
      <c r="T84" s="75" t="str">
        <f t="shared" si="6"/>
        <v>08</v>
      </c>
      <c r="U84" s="75"/>
      <c r="V84" s="74" t="str">
        <f t="shared" si="7"/>
        <v>3224</v>
      </c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</row>
    <row r="85" spans="1:22" s="75" customFormat="1" ht="19.5" customHeight="1">
      <c r="A85" s="82">
        <f t="shared" si="8"/>
        <v>78</v>
      </c>
      <c r="B85" s="76" t="s">
        <v>56</v>
      </c>
      <c r="C85" s="77">
        <v>407322408062</v>
      </c>
      <c r="D85" s="78" t="s">
        <v>40</v>
      </c>
      <c r="E85" s="89" t="s">
        <v>147</v>
      </c>
      <c r="F85" s="90"/>
      <c r="G85" s="78" t="s">
        <v>26</v>
      </c>
      <c r="H85" s="145">
        <v>126001001750508</v>
      </c>
      <c r="I85" s="80">
        <v>126001001750508</v>
      </c>
      <c r="J85" s="81"/>
      <c r="K85" s="82" t="s">
        <v>31</v>
      </c>
      <c r="L85" s="83">
        <v>1893400</v>
      </c>
      <c r="M85" s="83">
        <v>0</v>
      </c>
      <c r="N85" s="83">
        <v>1893400</v>
      </c>
      <c r="O85" s="84">
        <v>2</v>
      </c>
      <c r="P85" s="85"/>
      <c r="Q85" s="92" t="s">
        <v>201</v>
      </c>
      <c r="R85" s="92"/>
      <c r="S85" s="104" t="s">
        <v>169</v>
      </c>
      <c r="T85" s="75" t="str">
        <f t="shared" si="6"/>
        <v>07</v>
      </c>
      <c r="V85" s="74" t="str">
        <f t="shared" si="7"/>
        <v>3224</v>
      </c>
    </row>
    <row r="86" spans="1:22" s="75" customFormat="1" ht="19.5" customHeight="1">
      <c r="A86" s="82">
        <f t="shared" si="8"/>
        <v>79</v>
      </c>
      <c r="B86" s="76" t="s">
        <v>255</v>
      </c>
      <c r="C86" s="77">
        <v>408322410239</v>
      </c>
      <c r="D86" s="78" t="s">
        <v>40</v>
      </c>
      <c r="E86" s="89" t="s">
        <v>147</v>
      </c>
      <c r="F86" s="90"/>
      <c r="G86" s="78" t="s">
        <v>26</v>
      </c>
      <c r="H86" s="145">
        <v>126001001751504</v>
      </c>
      <c r="I86" s="80">
        <v>126001001751504</v>
      </c>
      <c r="J86" s="81"/>
      <c r="K86" s="82" t="s">
        <v>31</v>
      </c>
      <c r="L86" s="83">
        <v>600000</v>
      </c>
      <c r="M86" s="83">
        <v>0</v>
      </c>
      <c r="N86" s="83">
        <v>600000</v>
      </c>
      <c r="O86" s="84">
        <v>3</v>
      </c>
      <c r="P86" s="85"/>
      <c r="Q86" s="92" t="s">
        <v>358</v>
      </c>
      <c r="R86" s="92"/>
      <c r="S86" s="104" t="s">
        <v>169</v>
      </c>
      <c r="T86" s="75" t="str">
        <f t="shared" si="6"/>
        <v>08</v>
      </c>
      <c r="V86" s="74" t="str">
        <f t="shared" si="7"/>
        <v>3224</v>
      </c>
    </row>
    <row r="87" spans="1:22" s="75" customFormat="1" ht="19.5" customHeight="1">
      <c r="A87" s="82">
        <f t="shared" si="8"/>
        <v>80</v>
      </c>
      <c r="B87" s="76" t="s">
        <v>359</v>
      </c>
      <c r="C87" s="77">
        <v>407322408057</v>
      </c>
      <c r="D87" s="78" t="s">
        <v>34</v>
      </c>
      <c r="E87" s="89" t="s">
        <v>147</v>
      </c>
      <c r="F87" s="90"/>
      <c r="G87" s="78" t="s">
        <v>26</v>
      </c>
      <c r="H87" s="145">
        <v>126001001752500</v>
      </c>
      <c r="I87" s="80">
        <v>126001001752500</v>
      </c>
      <c r="J87" s="81"/>
      <c r="K87" s="82" t="s">
        <v>31</v>
      </c>
      <c r="L87" s="83">
        <v>750000</v>
      </c>
      <c r="M87" s="83">
        <v>0</v>
      </c>
      <c r="N87" s="83">
        <v>750000</v>
      </c>
      <c r="O87" s="84">
        <v>2</v>
      </c>
      <c r="P87" s="85"/>
      <c r="Q87" s="92" t="s">
        <v>203</v>
      </c>
      <c r="R87" s="92"/>
      <c r="S87" s="104" t="s">
        <v>169</v>
      </c>
      <c r="T87" s="75" t="str">
        <f t="shared" si="6"/>
        <v>07</v>
      </c>
      <c r="V87" s="74" t="str">
        <f t="shared" si="7"/>
        <v>3224</v>
      </c>
    </row>
    <row r="88" spans="1:22" s="75" customFormat="1" ht="19.5" customHeight="1">
      <c r="A88" s="82">
        <f t="shared" si="8"/>
        <v>81</v>
      </c>
      <c r="B88" s="76" t="s">
        <v>386</v>
      </c>
      <c r="C88" s="77">
        <v>408322410244</v>
      </c>
      <c r="D88" s="78" t="s">
        <v>40</v>
      </c>
      <c r="E88" s="89" t="s">
        <v>147</v>
      </c>
      <c r="F88" s="90"/>
      <c r="G88" s="78" t="s">
        <v>26</v>
      </c>
      <c r="H88" s="145">
        <v>126001001753506</v>
      </c>
      <c r="I88" s="80">
        <v>126001001753506</v>
      </c>
      <c r="J88" s="81"/>
      <c r="K88" s="82" t="s">
        <v>31</v>
      </c>
      <c r="L88" s="83">
        <v>900000</v>
      </c>
      <c r="M88" s="83">
        <v>0</v>
      </c>
      <c r="N88" s="83">
        <v>900000</v>
      </c>
      <c r="O88" s="84">
        <v>3</v>
      </c>
      <c r="P88" s="85"/>
      <c r="Q88" s="92" t="s">
        <v>343</v>
      </c>
      <c r="R88" s="92"/>
      <c r="S88" s="104" t="s">
        <v>169</v>
      </c>
      <c r="T88" s="75" t="str">
        <f t="shared" si="6"/>
        <v>08</v>
      </c>
      <c r="V88" s="74" t="str">
        <f t="shared" si="7"/>
        <v>3224</v>
      </c>
    </row>
    <row r="89" spans="1:22" s="75" customFormat="1" ht="19.5" customHeight="1">
      <c r="A89" s="82">
        <f t="shared" si="8"/>
        <v>82</v>
      </c>
      <c r="B89" s="76" t="s">
        <v>256</v>
      </c>
      <c r="C89" s="77">
        <v>408322410245</v>
      </c>
      <c r="D89" s="78" t="s">
        <v>40</v>
      </c>
      <c r="E89" s="89" t="s">
        <v>147</v>
      </c>
      <c r="F89" s="90"/>
      <c r="G89" s="78" t="s">
        <v>26</v>
      </c>
      <c r="H89" s="145">
        <v>126001001754502</v>
      </c>
      <c r="I89" s="80">
        <v>126001001754502</v>
      </c>
      <c r="J89" s="81"/>
      <c r="K89" s="82" t="s">
        <v>31</v>
      </c>
      <c r="L89" s="83">
        <v>500000</v>
      </c>
      <c r="M89" s="83">
        <v>0</v>
      </c>
      <c r="N89" s="83">
        <v>500000</v>
      </c>
      <c r="O89" s="84">
        <v>3</v>
      </c>
      <c r="P89" s="85"/>
      <c r="Q89" s="92" t="s">
        <v>180</v>
      </c>
      <c r="R89" s="92"/>
      <c r="S89" s="104" t="s">
        <v>169</v>
      </c>
      <c r="T89" s="75" t="str">
        <f t="shared" si="6"/>
        <v>08</v>
      </c>
      <c r="V89" s="74" t="str">
        <f t="shared" si="7"/>
        <v>3224</v>
      </c>
    </row>
    <row r="90" spans="1:22" s="75" customFormat="1" ht="19.5" customHeight="1">
      <c r="A90" s="82">
        <f t="shared" si="8"/>
        <v>83</v>
      </c>
      <c r="B90" s="76" t="s">
        <v>408</v>
      </c>
      <c r="C90" s="77">
        <v>208331417399</v>
      </c>
      <c r="D90" s="78" t="s">
        <v>40</v>
      </c>
      <c r="E90" s="89" t="s">
        <v>148</v>
      </c>
      <c r="F90" s="90"/>
      <c r="G90" s="78" t="s">
        <v>26</v>
      </c>
      <c r="H90" s="145">
        <v>126001001755508</v>
      </c>
      <c r="I90" s="80">
        <v>126001001755508</v>
      </c>
      <c r="J90" s="81" t="s">
        <v>32</v>
      </c>
      <c r="K90" s="82" t="s">
        <v>37</v>
      </c>
      <c r="L90" s="83">
        <v>0</v>
      </c>
      <c r="M90" s="83">
        <v>500000</v>
      </c>
      <c r="N90" s="83">
        <v>500000</v>
      </c>
      <c r="O90" s="84">
        <v>2</v>
      </c>
      <c r="P90" s="85"/>
      <c r="Q90" s="92" t="s">
        <v>181</v>
      </c>
      <c r="R90" s="92"/>
      <c r="S90" s="104" t="s">
        <v>169</v>
      </c>
      <c r="T90" s="75" t="str">
        <f t="shared" si="6"/>
        <v>08</v>
      </c>
      <c r="V90" s="74" t="str">
        <f t="shared" si="7"/>
        <v>3314</v>
      </c>
    </row>
    <row r="91" spans="1:22" s="75" customFormat="1" ht="19.5" customHeight="1">
      <c r="A91" s="82">
        <f t="shared" si="8"/>
        <v>84</v>
      </c>
      <c r="B91" s="76" t="s">
        <v>257</v>
      </c>
      <c r="C91" s="77">
        <v>208331417402</v>
      </c>
      <c r="D91" s="78" t="s">
        <v>34</v>
      </c>
      <c r="E91" s="89" t="s">
        <v>148</v>
      </c>
      <c r="F91" s="90"/>
      <c r="G91" s="78" t="s">
        <v>26</v>
      </c>
      <c r="H91" s="145">
        <v>126001001756504</v>
      </c>
      <c r="I91" s="80">
        <v>126001001756504</v>
      </c>
      <c r="J91" s="81"/>
      <c r="K91" s="82" t="s">
        <v>31</v>
      </c>
      <c r="L91" s="83">
        <v>600000</v>
      </c>
      <c r="M91" s="83">
        <v>0</v>
      </c>
      <c r="N91" s="83">
        <v>600000</v>
      </c>
      <c r="O91" s="84">
        <v>1</v>
      </c>
      <c r="P91" s="85"/>
      <c r="Q91" s="92" t="s">
        <v>182</v>
      </c>
      <c r="R91" s="92"/>
      <c r="S91" s="104" t="s">
        <v>169</v>
      </c>
      <c r="T91" s="75" t="str">
        <f t="shared" si="6"/>
        <v>08</v>
      </c>
      <c r="V91" s="74" t="str">
        <f t="shared" si="7"/>
        <v>3314</v>
      </c>
    </row>
    <row r="92" spans="1:22" s="75" customFormat="1" ht="19.5" customHeight="1">
      <c r="A92" s="82">
        <f t="shared" si="8"/>
        <v>85</v>
      </c>
      <c r="B92" s="76" t="s">
        <v>58</v>
      </c>
      <c r="C92" s="77">
        <v>207331411984</v>
      </c>
      <c r="D92" s="78" t="s">
        <v>40</v>
      </c>
      <c r="E92" s="89" t="s">
        <v>148</v>
      </c>
      <c r="F92" s="90"/>
      <c r="G92" s="78" t="s">
        <v>26</v>
      </c>
      <c r="H92" s="145">
        <v>126001001757500</v>
      </c>
      <c r="I92" s="80">
        <v>126001001757500</v>
      </c>
      <c r="J92" s="81"/>
      <c r="K92" s="82" t="s">
        <v>31</v>
      </c>
      <c r="L92" s="83">
        <v>800000</v>
      </c>
      <c r="M92" s="83">
        <v>0</v>
      </c>
      <c r="N92" s="83">
        <v>800000</v>
      </c>
      <c r="O92" s="84">
        <v>2</v>
      </c>
      <c r="P92" s="85"/>
      <c r="Q92" s="92" t="s">
        <v>352</v>
      </c>
      <c r="R92" s="92"/>
      <c r="S92" s="104" t="s">
        <v>169</v>
      </c>
      <c r="T92" s="75" t="str">
        <f t="shared" si="6"/>
        <v>07</v>
      </c>
      <c r="V92" s="74" t="str">
        <f t="shared" si="7"/>
        <v>3314</v>
      </c>
    </row>
    <row r="93" spans="1:22" s="75" customFormat="1" ht="19.5" customHeight="1">
      <c r="A93" s="82">
        <f t="shared" si="8"/>
        <v>86</v>
      </c>
      <c r="B93" s="76" t="s">
        <v>59</v>
      </c>
      <c r="C93" s="77">
        <v>207331409163</v>
      </c>
      <c r="D93" s="78" t="s">
        <v>40</v>
      </c>
      <c r="E93" s="89" t="s">
        <v>148</v>
      </c>
      <c r="F93" s="90"/>
      <c r="G93" s="78" t="s">
        <v>26</v>
      </c>
      <c r="H93" s="145">
        <v>126001001758506</v>
      </c>
      <c r="I93" s="80">
        <v>126001001758506</v>
      </c>
      <c r="J93" s="81" t="s">
        <v>38</v>
      </c>
      <c r="K93" s="82" t="s">
        <v>37</v>
      </c>
      <c r="L93" s="83">
        <v>0</v>
      </c>
      <c r="M93" s="83">
        <v>800000</v>
      </c>
      <c r="N93" s="83">
        <v>800000</v>
      </c>
      <c r="O93" s="84">
        <v>3</v>
      </c>
      <c r="P93" s="85"/>
      <c r="Q93" s="92" t="s">
        <v>204</v>
      </c>
      <c r="R93" s="92"/>
      <c r="S93" s="104" t="s">
        <v>169</v>
      </c>
      <c r="T93" s="75" t="str">
        <f t="shared" si="6"/>
        <v>07</v>
      </c>
      <c r="V93" s="74" t="str">
        <f t="shared" si="7"/>
        <v>3314</v>
      </c>
    </row>
    <row r="94" spans="1:22" s="75" customFormat="1" ht="19.5" customHeight="1">
      <c r="A94" s="82">
        <f t="shared" si="8"/>
        <v>87</v>
      </c>
      <c r="B94" s="76" t="s">
        <v>388</v>
      </c>
      <c r="C94" s="77">
        <v>208331417398</v>
      </c>
      <c r="D94" s="78" t="s">
        <v>40</v>
      </c>
      <c r="E94" s="89" t="s">
        <v>148</v>
      </c>
      <c r="F94" s="90"/>
      <c r="G94" s="78" t="s">
        <v>26</v>
      </c>
      <c r="H94" s="145">
        <v>126001001759502</v>
      </c>
      <c r="I94" s="80">
        <v>126001001759502</v>
      </c>
      <c r="J94" s="81"/>
      <c r="K94" s="82" t="s">
        <v>31</v>
      </c>
      <c r="L94" s="83">
        <v>750000</v>
      </c>
      <c r="M94" s="83">
        <v>0</v>
      </c>
      <c r="N94" s="83">
        <v>750000</v>
      </c>
      <c r="O94" s="84">
        <v>4</v>
      </c>
      <c r="P94" s="85"/>
      <c r="Q94" s="92" t="s">
        <v>205</v>
      </c>
      <c r="R94" s="92"/>
      <c r="S94" s="104" t="s">
        <v>169</v>
      </c>
      <c r="T94" s="75" t="str">
        <f t="shared" si="6"/>
        <v>08</v>
      </c>
      <c r="V94" s="74" t="str">
        <f t="shared" si="7"/>
        <v>3314</v>
      </c>
    </row>
    <row r="95" spans="1:22" s="75" customFormat="1" ht="19.5" customHeight="1">
      <c r="A95" s="82">
        <f t="shared" si="8"/>
        <v>88</v>
      </c>
      <c r="B95" s="76" t="s">
        <v>62</v>
      </c>
      <c r="C95" s="77">
        <v>207331411978</v>
      </c>
      <c r="D95" s="78" t="s">
        <v>40</v>
      </c>
      <c r="E95" s="89" t="s">
        <v>148</v>
      </c>
      <c r="F95" s="90"/>
      <c r="G95" s="78" t="s">
        <v>26</v>
      </c>
      <c r="H95" s="145">
        <v>126001001760503</v>
      </c>
      <c r="I95" s="80">
        <v>126001001760503</v>
      </c>
      <c r="J95" s="81"/>
      <c r="K95" s="82" t="s">
        <v>31</v>
      </c>
      <c r="L95" s="83">
        <v>2000000</v>
      </c>
      <c r="M95" s="83">
        <v>0</v>
      </c>
      <c r="N95" s="83">
        <v>2000000</v>
      </c>
      <c r="O95" s="84">
        <v>3</v>
      </c>
      <c r="P95" s="85"/>
      <c r="Q95" s="92" t="s">
        <v>368</v>
      </c>
      <c r="R95" s="92"/>
      <c r="S95" s="104" t="s">
        <v>169</v>
      </c>
      <c r="T95" s="75" t="str">
        <f t="shared" si="6"/>
        <v>07</v>
      </c>
      <c r="V95" s="74" t="str">
        <f t="shared" si="7"/>
        <v>3314</v>
      </c>
    </row>
    <row r="96" spans="1:22" s="75" customFormat="1" ht="19.5" customHeight="1">
      <c r="A96" s="82">
        <f t="shared" si="8"/>
        <v>89</v>
      </c>
      <c r="B96" s="170" t="s">
        <v>63</v>
      </c>
      <c r="C96" s="77">
        <v>207331411980</v>
      </c>
      <c r="D96" s="78" t="s">
        <v>40</v>
      </c>
      <c r="E96" s="89" t="s">
        <v>148</v>
      </c>
      <c r="F96" s="90"/>
      <c r="G96" s="78" t="s">
        <v>26</v>
      </c>
      <c r="H96" s="145">
        <v>126001001761509</v>
      </c>
      <c r="I96" s="80">
        <v>126001001761509</v>
      </c>
      <c r="J96" s="81"/>
      <c r="K96" s="82">
        <v>0</v>
      </c>
      <c r="L96" s="83">
        <v>750000</v>
      </c>
      <c r="M96" s="83">
        <v>0</v>
      </c>
      <c r="N96" s="83">
        <v>750000</v>
      </c>
      <c r="O96" s="84">
        <v>3</v>
      </c>
      <c r="P96" s="85"/>
      <c r="Q96" s="92" t="s">
        <v>183</v>
      </c>
      <c r="R96" s="92"/>
      <c r="S96" s="104" t="s">
        <v>169</v>
      </c>
      <c r="T96" s="75" t="str">
        <f t="shared" si="6"/>
        <v>07</v>
      </c>
      <c r="V96" s="74" t="str">
        <f t="shared" si="7"/>
        <v>3314</v>
      </c>
    </row>
    <row r="97" spans="1:22" s="75" customFormat="1" ht="19.5" customHeight="1">
      <c r="A97" s="82">
        <f t="shared" si="8"/>
        <v>90</v>
      </c>
      <c r="B97" s="76" t="s">
        <v>122</v>
      </c>
      <c r="C97" s="77">
        <v>207331409164</v>
      </c>
      <c r="D97" s="78" t="s">
        <v>40</v>
      </c>
      <c r="E97" s="89" t="s">
        <v>148</v>
      </c>
      <c r="F97" s="90"/>
      <c r="G97" s="78" t="s">
        <v>26</v>
      </c>
      <c r="H97" s="145">
        <v>126001001762505</v>
      </c>
      <c r="I97" s="80">
        <v>126001001762505</v>
      </c>
      <c r="J97" s="81" t="s">
        <v>38</v>
      </c>
      <c r="K97" s="82" t="s">
        <v>31</v>
      </c>
      <c r="L97" s="83">
        <v>0</v>
      </c>
      <c r="M97" s="83">
        <v>500000</v>
      </c>
      <c r="N97" s="83">
        <v>500000</v>
      </c>
      <c r="O97" s="84">
        <v>1</v>
      </c>
      <c r="P97" s="85"/>
      <c r="Q97" s="92" t="s">
        <v>184</v>
      </c>
      <c r="R97" s="92"/>
      <c r="S97" s="104" t="s">
        <v>169</v>
      </c>
      <c r="T97" s="75" t="str">
        <f t="shared" si="6"/>
        <v>07</v>
      </c>
      <c r="V97" s="74" t="str">
        <f t="shared" si="7"/>
        <v>3314</v>
      </c>
    </row>
    <row r="98" spans="1:22" s="75" customFormat="1" ht="19.5" customHeight="1">
      <c r="A98" s="82">
        <f t="shared" si="8"/>
        <v>91</v>
      </c>
      <c r="B98" s="76" t="s">
        <v>73</v>
      </c>
      <c r="C98" s="77">
        <v>207331408079</v>
      </c>
      <c r="D98" s="78" t="s">
        <v>40</v>
      </c>
      <c r="E98" s="89" t="s">
        <v>148</v>
      </c>
      <c r="F98" s="90"/>
      <c r="G98" s="78" t="s">
        <v>26</v>
      </c>
      <c r="H98" s="145">
        <v>126001001763501</v>
      </c>
      <c r="I98" s="80">
        <v>126001001763501</v>
      </c>
      <c r="J98" s="81"/>
      <c r="K98" s="82" t="s">
        <v>31</v>
      </c>
      <c r="L98" s="83">
        <v>1000000</v>
      </c>
      <c r="M98" s="83">
        <v>0</v>
      </c>
      <c r="N98" s="83">
        <v>1000000</v>
      </c>
      <c r="O98" s="84">
        <v>2</v>
      </c>
      <c r="P98" s="85"/>
      <c r="Q98" s="92" t="s">
        <v>206</v>
      </c>
      <c r="R98" s="92"/>
      <c r="S98" s="104" t="s">
        <v>169</v>
      </c>
      <c r="T98" s="75" t="str">
        <f t="shared" si="6"/>
        <v>07</v>
      </c>
      <c r="V98" s="74" t="str">
        <f t="shared" si="7"/>
        <v>3314</v>
      </c>
    </row>
    <row r="99" spans="1:42" s="75" customFormat="1" ht="19.5" customHeight="1">
      <c r="A99" s="82">
        <f t="shared" si="8"/>
        <v>92</v>
      </c>
      <c r="B99" s="76" t="s">
        <v>409</v>
      </c>
      <c r="C99" s="77">
        <v>208331417387</v>
      </c>
      <c r="D99" s="78" t="s">
        <v>40</v>
      </c>
      <c r="E99" s="89" t="s">
        <v>148</v>
      </c>
      <c r="F99" s="90"/>
      <c r="G99" s="78" t="s">
        <v>26</v>
      </c>
      <c r="H99" s="145">
        <v>126001001764507</v>
      </c>
      <c r="I99" s="80">
        <v>126001001764507</v>
      </c>
      <c r="J99" s="81" t="s">
        <v>33</v>
      </c>
      <c r="K99" s="82" t="s">
        <v>31</v>
      </c>
      <c r="L99" s="83">
        <v>0</v>
      </c>
      <c r="M99" s="83">
        <v>500000</v>
      </c>
      <c r="N99" s="83">
        <v>500000</v>
      </c>
      <c r="O99" s="84">
        <v>2</v>
      </c>
      <c r="P99" s="85"/>
      <c r="Q99" s="92" t="s">
        <v>323</v>
      </c>
      <c r="R99" s="92"/>
      <c r="S99" s="104" t="s">
        <v>169</v>
      </c>
      <c r="T99" s="75" t="str">
        <f t="shared" si="6"/>
        <v>08</v>
      </c>
      <c r="V99" s="74" t="str">
        <f t="shared" si="7"/>
        <v>3314</v>
      </c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</row>
    <row r="100" spans="1:42" s="91" customFormat="1" ht="19.5" customHeight="1">
      <c r="A100" s="82">
        <f t="shared" si="8"/>
        <v>93</v>
      </c>
      <c r="B100" s="76" t="s">
        <v>65</v>
      </c>
      <c r="C100" s="77">
        <v>407332408102</v>
      </c>
      <c r="D100" s="78" t="s">
        <v>40</v>
      </c>
      <c r="E100" s="89" t="s">
        <v>149</v>
      </c>
      <c r="F100" s="90"/>
      <c r="G100" s="78" t="s">
        <v>26</v>
      </c>
      <c r="H100" s="145">
        <v>126001001765503</v>
      </c>
      <c r="I100" s="80">
        <v>126001001765503</v>
      </c>
      <c r="J100" s="81"/>
      <c r="K100" s="97" t="s">
        <v>31</v>
      </c>
      <c r="L100" s="98">
        <v>750000</v>
      </c>
      <c r="M100" s="83"/>
      <c r="N100" s="83">
        <v>750000</v>
      </c>
      <c r="O100" s="105">
        <v>2</v>
      </c>
      <c r="P100" s="99"/>
      <c r="Q100" s="101" t="s">
        <v>207</v>
      </c>
      <c r="R100" s="101"/>
      <c r="S100" s="106" t="s">
        <v>169</v>
      </c>
      <c r="T100" s="75" t="str">
        <f t="shared" si="6"/>
        <v>07</v>
      </c>
      <c r="U100" s="75"/>
      <c r="V100" s="74" t="str">
        <f t="shared" si="7"/>
        <v>3324</v>
      </c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</row>
    <row r="101" spans="1:22" s="75" customFormat="1" ht="19.5" customHeight="1">
      <c r="A101" s="82">
        <f t="shared" si="8"/>
        <v>94</v>
      </c>
      <c r="B101" s="76" t="s">
        <v>394</v>
      </c>
      <c r="C101" s="77">
        <v>408332417735</v>
      </c>
      <c r="D101" s="78" t="s">
        <v>34</v>
      </c>
      <c r="E101" s="89" t="s">
        <v>149</v>
      </c>
      <c r="F101" s="90"/>
      <c r="G101" s="78" t="s">
        <v>26</v>
      </c>
      <c r="H101" s="145">
        <v>126001001766509</v>
      </c>
      <c r="I101" s="80">
        <v>126001001766509</v>
      </c>
      <c r="J101" s="81"/>
      <c r="K101" s="82" t="s">
        <v>31</v>
      </c>
      <c r="L101" s="83">
        <v>2800000</v>
      </c>
      <c r="M101" s="83">
        <v>0</v>
      </c>
      <c r="N101" s="83">
        <v>2800000</v>
      </c>
      <c r="O101" s="105">
        <v>4</v>
      </c>
      <c r="P101" s="99"/>
      <c r="Q101" s="101"/>
      <c r="R101" s="101"/>
      <c r="S101" s="104" t="s">
        <v>169</v>
      </c>
      <c r="V101" s="74" t="str">
        <f t="shared" si="7"/>
        <v>3324</v>
      </c>
    </row>
    <row r="102" spans="1:22" s="75" customFormat="1" ht="19.5" customHeight="1">
      <c r="A102" s="82">
        <f t="shared" si="8"/>
        <v>95</v>
      </c>
      <c r="B102" s="76" t="s">
        <v>64</v>
      </c>
      <c r="C102" s="77">
        <v>407332408115</v>
      </c>
      <c r="D102" s="78" t="s">
        <v>40</v>
      </c>
      <c r="E102" s="89" t="s">
        <v>149</v>
      </c>
      <c r="F102" s="90"/>
      <c r="G102" s="78" t="s">
        <v>26</v>
      </c>
      <c r="H102" s="145">
        <v>126001001767505</v>
      </c>
      <c r="I102" s="80">
        <v>126001001767505</v>
      </c>
      <c r="J102" s="81"/>
      <c r="K102" s="82" t="s">
        <v>31</v>
      </c>
      <c r="L102" s="83">
        <v>1250000</v>
      </c>
      <c r="M102" s="83">
        <v>0</v>
      </c>
      <c r="N102" s="83">
        <v>1250000</v>
      </c>
      <c r="O102" s="84">
        <v>3</v>
      </c>
      <c r="P102" s="85"/>
      <c r="Q102" s="92" t="s">
        <v>185</v>
      </c>
      <c r="R102" s="92"/>
      <c r="S102" s="104" t="s">
        <v>169</v>
      </c>
      <c r="T102" s="75" t="str">
        <f>MID(C102,2,2)</f>
        <v>07</v>
      </c>
      <c r="V102" s="74" t="str">
        <f t="shared" si="7"/>
        <v>3324</v>
      </c>
    </row>
    <row r="103" spans="1:22" s="75" customFormat="1" ht="19.5" customHeight="1">
      <c r="A103" s="82">
        <f t="shared" si="8"/>
        <v>96</v>
      </c>
      <c r="B103" s="76" t="s">
        <v>98</v>
      </c>
      <c r="C103" s="77">
        <v>407332409165</v>
      </c>
      <c r="D103" s="78" t="s">
        <v>40</v>
      </c>
      <c r="E103" s="89" t="s">
        <v>149</v>
      </c>
      <c r="F103" s="90"/>
      <c r="G103" s="78" t="s">
        <v>26</v>
      </c>
      <c r="H103" s="145">
        <v>126001001768501</v>
      </c>
      <c r="I103" s="80">
        <v>126001001768501</v>
      </c>
      <c r="J103" s="81"/>
      <c r="K103" s="97" t="s">
        <v>31</v>
      </c>
      <c r="L103" s="98">
        <v>400000</v>
      </c>
      <c r="M103" s="83"/>
      <c r="N103" s="83">
        <v>400000</v>
      </c>
      <c r="O103" s="105">
        <v>2</v>
      </c>
      <c r="P103" s="99"/>
      <c r="Q103" s="101" t="s">
        <v>208</v>
      </c>
      <c r="R103" s="101"/>
      <c r="S103" s="106" t="s">
        <v>169</v>
      </c>
      <c r="T103" s="75" t="str">
        <f>MID(C103,2,2)</f>
        <v>07</v>
      </c>
      <c r="V103" s="74" t="str">
        <f t="shared" si="7"/>
        <v>3324</v>
      </c>
    </row>
    <row r="104" spans="1:22" s="75" customFormat="1" ht="19.5" customHeight="1">
      <c r="A104" s="82">
        <f t="shared" si="8"/>
        <v>97</v>
      </c>
      <c r="B104" s="76" t="s">
        <v>133</v>
      </c>
      <c r="C104" s="77">
        <v>406332403745</v>
      </c>
      <c r="D104" s="78" t="s">
        <v>34</v>
      </c>
      <c r="E104" s="89" t="s">
        <v>149</v>
      </c>
      <c r="F104" s="90"/>
      <c r="G104" s="78" t="s">
        <v>26</v>
      </c>
      <c r="H104" s="145">
        <v>126001001769507</v>
      </c>
      <c r="I104" s="80">
        <v>126001001769507</v>
      </c>
      <c r="J104" s="81" t="s">
        <v>115</v>
      </c>
      <c r="K104" s="82" t="s">
        <v>37</v>
      </c>
      <c r="L104" s="83">
        <v>0</v>
      </c>
      <c r="M104" s="83">
        <v>837300</v>
      </c>
      <c r="N104" s="83">
        <v>837300</v>
      </c>
      <c r="O104" s="84">
        <v>2</v>
      </c>
      <c r="P104" s="85"/>
      <c r="Q104" s="92" t="s">
        <v>356</v>
      </c>
      <c r="R104" s="92"/>
      <c r="S104" s="104" t="s">
        <v>169</v>
      </c>
      <c r="T104" s="75" t="str">
        <f>MID(C104,2,2)</f>
        <v>06</v>
      </c>
      <c r="V104" s="74" t="str">
        <f aca="true" t="shared" si="9" ref="V104:V135">MID(C104,4,4)</f>
        <v>3324</v>
      </c>
    </row>
    <row r="105" spans="1:42" s="75" customFormat="1" ht="19.5" customHeight="1">
      <c r="A105" s="82">
        <f t="shared" si="8"/>
        <v>98</v>
      </c>
      <c r="B105" s="158" t="s">
        <v>492</v>
      </c>
      <c r="C105" s="77">
        <v>407332408132</v>
      </c>
      <c r="D105" s="78" t="s">
        <v>40</v>
      </c>
      <c r="E105" s="89" t="s">
        <v>149</v>
      </c>
      <c r="F105" s="90"/>
      <c r="G105" s="78" t="s">
        <v>26</v>
      </c>
      <c r="H105" s="145">
        <v>126001001770508</v>
      </c>
      <c r="I105" s="80">
        <v>126001001770508</v>
      </c>
      <c r="J105" s="81"/>
      <c r="K105" s="82" t="s">
        <v>31</v>
      </c>
      <c r="L105" s="83">
        <v>400000</v>
      </c>
      <c r="M105" s="83">
        <v>0</v>
      </c>
      <c r="N105" s="83">
        <v>400000</v>
      </c>
      <c r="O105" s="84">
        <v>2</v>
      </c>
      <c r="P105" s="85"/>
      <c r="Q105" s="92" t="s">
        <v>300</v>
      </c>
      <c r="R105" s="92"/>
      <c r="S105" s="104" t="s">
        <v>169</v>
      </c>
      <c r="T105" s="75" t="str">
        <f>MID(C105,2,2)</f>
        <v>07</v>
      </c>
      <c r="V105" s="74" t="str">
        <f t="shared" si="9"/>
        <v>3324</v>
      </c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</row>
    <row r="106" spans="1:42" s="91" customFormat="1" ht="19.5" customHeight="1">
      <c r="A106" s="82">
        <f t="shared" si="8"/>
        <v>99</v>
      </c>
      <c r="B106" s="76" t="s">
        <v>348</v>
      </c>
      <c r="C106" s="77">
        <v>407332409166</v>
      </c>
      <c r="D106" s="78" t="s">
        <v>34</v>
      </c>
      <c r="E106" s="89" t="s">
        <v>149</v>
      </c>
      <c r="F106" s="90"/>
      <c r="G106" s="78" t="s">
        <v>26</v>
      </c>
      <c r="H106" s="145">
        <v>126001001771504</v>
      </c>
      <c r="I106" s="80">
        <v>126001001771504</v>
      </c>
      <c r="J106" s="109"/>
      <c r="K106" s="82" t="s">
        <v>31</v>
      </c>
      <c r="L106" s="83">
        <v>1559845</v>
      </c>
      <c r="M106" s="83">
        <v>0</v>
      </c>
      <c r="N106" s="83">
        <v>1559845</v>
      </c>
      <c r="O106" s="84">
        <v>3</v>
      </c>
      <c r="P106" s="85"/>
      <c r="Q106" s="102"/>
      <c r="R106" s="102"/>
      <c r="S106" s="107" t="s">
        <v>169</v>
      </c>
      <c r="T106" s="75"/>
      <c r="U106" s="75"/>
      <c r="V106" s="74" t="str">
        <f t="shared" si="9"/>
        <v>3324</v>
      </c>
      <c r="Z106" s="85"/>
      <c r="AA106" s="85"/>
      <c r="AB106" s="87"/>
      <c r="AD106" s="85"/>
      <c r="AE106" s="85"/>
      <c r="AF106" s="85"/>
      <c r="AG106" s="85"/>
      <c r="AH106" s="85"/>
      <c r="AI106" s="85"/>
      <c r="AJ106" s="85"/>
      <c r="AK106" s="75"/>
      <c r="AL106" s="96"/>
      <c r="AM106" s="96"/>
      <c r="AN106" s="75"/>
      <c r="AO106" s="75"/>
      <c r="AP106" s="75"/>
    </row>
    <row r="107" spans="1:22" s="75" customFormat="1" ht="19.5" customHeight="1">
      <c r="A107" s="82">
        <f t="shared" si="8"/>
        <v>100</v>
      </c>
      <c r="B107" s="76" t="s">
        <v>101</v>
      </c>
      <c r="C107" s="77">
        <v>407332408113</v>
      </c>
      <c r="D107" s="78" t="s">
        <v>34</v>
      </c>
      <c r="E107" s="89" t="s">
        <v>149</v>
      </c>
      <c r="F107" s="90"/>
      <c r="G107" s="78" t="s">
        <v>26</v>
      </c>
      <c r="H107" s="145">
        <v>126001001772500</v>
      </c>
      <c r="I107" s="80">
        <v>126001001772500</v>
      </c>
      <c r="J107" s="81"/>
      <c r="K107" s="82" t="s">
        <v>31</v>
      </c>
      <c r="L107" s="83">
        <v>1500000</v>
      </c>
      <c r="M107" s="83">
        <v>0</v>
      </c>
      <c r="N107" s="83">
        <v>1500000</v>
      </c>
      <c r="O107" s="84">
        <v>2</v>
      </c>
      <c r="P107" s="85"/>
      <c r="Q107" s="92" t="s">
        <v>347</v>
      </c>
      <c r="R107" s="92"/>
      <c r="S107" s="104" t="s">
        <v>169</v>
      </c>
      <c r="T107" s="75" t="str">
        <f aca="true" t="shared" si="10" ref="T107:T120">MID(C107,2,2)</f>
        <v>07</v>
      </c>
      <c r="V107" s="74" t="str">
        <f t="shared" si="9"/>
        <v>3324</v>
      </c>
    </row>
    <row r="108" spans="1:42" s="75" customFormat="1" ht="19.5" customHeight="1">
      <c r="A108" s="82">
        <f t="shared" si="8"/>
        <v>101</v>
      </c>
      <c r="B108" s="76" t="s">
        <v>335</v>
      </c>
      <c r="C108" s="77">
        <v>407332408129</v>
      </c>
      <c r="D108" s="78" t="s">
        <v>40</v>
      </c>
      <c r="E108" s="89" t="s">
        <v>149</v>
      </c>
      <c r="F108" s="90"/>
      <c r="G108" s="78" t="s">
        <v>26</v>
      </c>
      <c r="H108" s="145">
        <v>126001001788501</v>
      </c>
      <c r="I108" s="80">
        <v>126001001788501</v>
      </c>
      <c r="J108" s="81"/>
      <c r="K108" s="82" t="s">
        <v>31</v>
      </c>
      <c r="L108" s="83">
        <v>1000000</v>
      </c>
      <c r="M108" s="83">
        <v>0</v>
      </c>
      <c r="N108" s="83">
        <v>1000000</v>
      </c>
      <c r="O108" s="84">
        <v>5</v>
      </c>
      <c r="P108" s="85"/>
      <c r="Q108" s="92" t="s">
        <v>301</v>
      </c>
      <c r="R108" s="92"/>
      <c r="S108" s="104" t="s">
        <v>169</v>
      </c>
      <c r="T108" s="75" t="str">
        <f t="shared" si="10"/>
        <v>07</v>
      </c>
      <c r="V108" s="74" t="str">
        <f t="shared" si="9"/>
        <v>3324</v>
      </c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</row>
    <row r="109" spans="1:42" s="91" customFormat="1" ht="19.5" customHeight="1">
      <c r="A109" s="82">
        <f t="shared" si="8"/>
        <v>102</v>
      </c>
      <c r="B109" s="76" t="s">
        <v>121</v>
      </c>
      <c r="C109" s="77">
        <v>407332408117</v>
      </c>
      <c r="D109" s="78" t="s">
        <v>40</v>
      </c>
      <c r="E109" s="89" t="s">
        <v>149</v>
      </c>
      <c r="F109" s="90"/>
      <c r="G109" s="78" t="s">
        <v>26</v>
      </c>
      <c r="H109" s="145">
        <v>126001001787505</v>
      </c>
      <c r="I109" s="80">
        <v>126001001787505</v>
      </c>
      <c r="J109" s="81"/>
      <c r="K109" s="82" t="s">
        <v>31</v>
      </c>
      <c r="L109" s="83">
        <v>1000000</v>
      </c>
      <c r="M109" s="83">
        <v>0</v>
      </c>
      <c r="N109" s="83">
        <v>1000000</v>
      </c>
      <c r="O109" s="84">
        <v>2</v>
      </c>
      <c r="P109" s="85"/>
      <c r="Q109" s="92"/>
      <c r="R109" s="92"/>
      <c r="S109" s="104" t="s">
        <v>169</v>
      </c>
      <c r="T109" s="75" t="str">
        <f t="shared" si="10"/>
        <v>07</v>
      </c>
      <c r="U109" s="75"/>
      <c r="V109" s="74" t="str">
        <f t="shared" si="9"/>
        <v>3324</v>
      </c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</row>
    <row r="110" spans="1:39" s="75" customFormat="1" ht="19.5" customHeight="1">
      <c r="A110" s="82">
        <f t="shared" si="8"/>
        <v>103</v>
      </c>
      <c r="B110" s="76" t="s">
        <v>60</v>
      </c>
      <c r="C110" s="77">
        <v>407332408103</v>
      </c>
      <c r="D110" s="78" t="s">
        <v>40</v>
      </c>
      <c r="E110" s="89" t="s">
        <v>149</v>
      </c>
      <c r="F110" s="90"/>
      <c r="G110" s="78" t="s">
        <v>26</v>
      </c>
      <c r="H110" s="145">
        <v>126001001786509</v>
      </c>
      <c r="I110" s="80">
        <v>126001001786509</v>
      </c>
      <c r="J110" s="81"/>
      <c r="K110" s="82" t="s">
        <v>31</v>
      </c>
      <c r="L110" s="83">
        <v>900000</v>
      </c>
      <c r="M110" s="83">
        <v>0</v>
      </c>
      <c r="N110" s="83">
        <v>900000</v>
      </c>
      <c r="O110" s="84">
        <v>2</v>
      </c>
      <c r="P110" s="85"/>
      <c r="Q110" s="102"/>
      <c r="R110" s="102"/>
      <c r="S110" s="107" t="s">
        <v>169</v>
      </c>
      <c r="T110" s="75" t="str">
        <f t="shared" si="10"/>
        <v>07</v>
      </c>
      <c r="V110" s="74" t="str">
        <f t="shared" si="9"/>
        <v>3324</v>
      </c>
      <c r="W110" s="91"/>
      <c r="X110" s="91"/>
      <c r="Y110" s="91"/>
      <c r="Z110" s="85"/>
      <c r="AA110" s="85"/>
      <c r="AB110" s="87"/>
      <c r="AC110" s="91"/>
      <c r="AD110" s="85"/>
      <c r="AE110" s="85"/>
      <c r="AF110" s="85"/>
      <c r="AG110" s="85"/>
      <c r="AH110" s="85"/>
      <c r="AI110" s="85"/>
      <c r="AJ110" s="85"/>
      <c r="AL110" s="96"/>
      <c r="AM110" s="96"/>
    </row>
    <row r="111" spans="1:42" s="75" customFormat="1" ht="19.5" customHeight="1">
      <c r="A111" s="82">
        <f t="shared" si="8"/>
        <v>104</v>
      </c>
      <c r="B111" s="76" t="s">
        <v>46</v>
      </c>
      <c r="C111" s="77">
        <v>207341409185</v>
      </c>
      <c r="D111" s="78" t="s">
        <v>40</v>
      </c>
      <c r="E111" s="89" t="s">
        <v>150</v>
      </c>
      <c r="F111" s="90"/>
      <c r="G111" s="78" t="s">
        <v>26</v>
      </c>
      <c r="H111" s="145">
        <v>126001001785503</v>
      </c>
      <c r="I111" s="80">
        <v>126001001785503</v>
      </c>
      <c r="J111" s="81"/>
      <c r="K111" s="82" t="s">
        <v>31</v>
      </c>
      <c r="L111" s="83">
        <v>900000</v>
      </c>
      <c r="M111" s="83">
        <v>0</v>
      </c>
      <c r="N111" s="83">
        <v>900000</v>
      </c>
      <c r="O111" s="84">
        <v>3</v>
      </c>
      <c r="P111" s="85"/>
      <c r="Q111" s="92" t="s">
        <v>321</v>
      </c>
      <c r="R111" s="92"/>
      <c r="S111" s="104" t="s">
        <v>169</v>
      </c>
      <c r="T111" s="75" t="str">
        <f t="shared" si="10"/>
        <v>07</v>
      </c>
      <c r="V111" s="74" t="str">
        <f t="shared" si="9"/>
        <v>3414</v>
      </c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</row>
    <row r="112" spans="1:22" s="91" customFormat="1" ht="19.5" customHeight="1">
      <c r="A112" s="82">
        <f t="shared" si="8"/>
        <v>105</v>
      </c>
      <c r="B112" s="76" t="s">
        <v>47</v>
      </c>
      <c r="C112" s="77">
        <v>207341409602</v>
      </c>
      <c r="D112" s="78" t="s">
        <v>40</v>
      </c>
      <c r="E112" s="89" t="s">
        <v>150</v>
      </c>
      <c r="F112" s="90"/>
      <c r="G112" s="78" t="s">
        <v>26</v>
      </c>
      <c r="H112" s="145">
        <v>126001001784507</v>
      </c>
      <c r="I112" s="80">
        <v>126001001784507</v>
      </c>
      <c r="J112" s="81"/>
      <c r="K112" s="82" t="s">
        <v>31</v>
      </c>
      <c r="L112" s="83">
        <v>750000</v>
      </c>
      <c r="M112" s="83">
        <v>0</v>
      </c>
      <c r="N112" s="83">
        <v>750000</v>
      </c>
      <c r="O112" s="84">
        <v>1</v>
      </c>
      <c r="P112" s="85"/>
      <c r="Q112" s="92" t="s">
        <v>318</v>
      </c>
      <c r="R112" s="92"/>
      <c r="S112" s="104" t="s">
        <v>169</v>
      </c>
      <c r="T112" s="75" t="str">
        <f t="shared" si="10"/>
        <v>07</v>
      </c>
      <c r="U112" s="75"/>
      <c r="V112" s="74" t="str">
        <f t="shared" si="9"/>
        <v>3414</v>
      </c>
    </row>
    <row r="113" spans="1:42" s="91" customFormat="1" ht="19.5" customHeight="1">
      <c r="A113" s="82">
        <f t="shared" si="8"/>
        <v>106</v>
      </c>
      <c r="B113" s="76" t="s">
        <v>48</v>
      </c>
      <c r="C113" s="77">
        <v>207341412057</v>
      </c>
      <c r="D113" s="78" t="s">
        <v>40</v>
      </c>
      <c r="E113" s="89" t="s">
        <v>150</v>
      </c>
      <c r="F113" s="90"/>
      <c r="G113" s="78" t="s">
        <v>26</v>
      </c>
      <c r="H113" s="145">
        <v>126001001783501</v>
      </c>
      <c r="I113" s="80">
        <v>126001001783501</v>
      </c>
      <c r="J113" s="81"/>
      <c r="K113" s="82" t="s">
        <v>31</v>
      </c>
      <c r="L113" s="83">
        <v>1000000</v>
      </c>
      <c r="M113" s="83">
        <v>0</v>
      </c>
      <c r="N113" s="83">
        <v>1000000</v>
      </c>
      <c r="O113" s="84">
        <v>4</v>
      </c>
      <c r="P113" s="85"/>
      <c r="Q113" s="92" t="s">
        <v>209</v>
      </c>
      <c r="R113" s="92"/>
      <c r="S113" s="104" t="s">
        <v>169</v>
      </c>
      <c r="T113" s="75" t="str">
        <f t="shared" si="10"/>
        <v>07</v>
      </c>
      <c r="U113" s="75"/>
      <c r="V113" s="74" t="str">
        <f t="shared" si="9"/>
        <v>3414</v>
      </c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</row>
    <row r="114" spans="1:22" s="75" customFormat="1" ht="19.5" customHeight="1">
      <c r="A114" s="82">
        <f t="shared" si="8"/>
        <v>107</v>
      </c>
      <c r="B114" s="76" t="s">
        <v>49</v>
      </c>
      <c r="C114" s="77">
        <v>207341412054</v>
      </c>
      <c r="D114" s="78" t="s">
        <v>40</v>
      </c>
      <c r="E114" s="89" t="s">
        <v>150</v>
      </c>
      <c r="F114" s="90"/>
      <c r="G114" s="78" t="s">
        <v>26</v>
      </c>
      <c r="H114" s="145">
        <v>126001001792500</v>
      </c>
      <c r="I114" s="80">
        <v>126001001792500</v>
      </c>
      <c r="J114" s="81"/>
      <c r="K114" s="97" t="s">
        <v>31</v>
      </c>
      <c r="L114" s="83">
        <v>1981000</v>
      </c>
      <c r="M114" s="83"/>
      <c r="N114" s="83">
        <v>1981000</v>
      </c>
      <c r="O114" s="110">
        <v>2</v>
      </c>
      <c r="P114" s="111"/>
      <c r="Q114" s="112" t="s">
        <v>342</v>
      </c>
      <c r="R114" s="112"/>
      <c r="S114" s="104" t="s">
        <v>169</v>
      </c>
      <c r="T114" s="75" t="str">
        <f t="shared" si="10"/>
        <v>07</v>
      </c>
      <c r="V114" s="74" t="str">
        <f t="shared" si="9"/>
        <v>3414</v>
      </c>
    </row>
    <row r="115" spans="1:22" s="75" customFormat="1" ht="19.5" customHeight="1">
      <c r="A115" s="82">
        <f t="shared" si="8"/>
        <v>108</v>
      </c>
      <c r="B115" s="76" t="s">
        <v>387</v>
      </c>
      <c r="C115" s="77">
        <v>208341417435</v>
      </c>
      <c r="D115" s="78" t="s">
        <v>40</v>
      </c>
      <c r="E115" s="89" t="s">
        <v>150</v>
      </c>
      <c r="F115" s="90"/>
      <c r="G115" s="78" t="s">
        <v>26</v>
      </c>
      <c r="H115" s="145">
        <v>126001001782505</v>
      </c>
      <c r="I115" s="80">
        <v>126001001782505</v>
      </c>
      <c r="J115" s="81"/>
      <c r="K115" s="82" t="s">
        <v>31</v>
      </c>
      <c r="L115" s="83">
        <v>1200000</v>
      </c>
      <c r="M115" s="83">
        <v>0</v>
      </c>
      <c r="N115" s="83">
        <v>1200000</v>
      </c>
      <c r="O115" s="84">
        <v>3</v>
      </c>
      <c r="P115" s="85"/>
      <c r="Q115" s="92" t="s">
        <v>210</v>
      </c>
      <c r="R115" s="92"/>
      <c r="S115" s="104" t="s">
        <v>169</v>
      </c>
      <c r="T115" s="75" t="str">
        <f t="shared" si="10"/>
        <v>08</v>
      </c>
      <c r="V115" s="74" t="str">
        <f t="shared" si="9"/>
        <v>3414</v>
      </c>
    </row>
    <row r="116" spans="1:22" s="75" customFormat="1" ht="19.5" customHeight="1">
      <c r="A116" s="82">
        <f t="shared" si="8"/>
        <v>109</v>
      </c>
      <c r="B116" s="76" t="s">
        <v>135</v>
      </c>
      <c r="C116" s="77">
        <v>407342412072</v>
      </c>
      <c r="D116" s="78" t="s">
        <v>40</v>
      </c>
      <c r="E116" s="89" t="s">
        <v>151</v>
      </c>
      <c r="F116" s="90"/>
      <c r="G116" s="78" t="s">
        <v>26</v>
      </c>
      <c r="H116" s="145">
        <v>126001001780503</v>
      </c>
      <c r="I116" s="80">
        <v>126001001780503</v>
      </c>
      <c r="J116" s="81"/>
      <c r="K116" s="82" t="s">
        <v>31</v>
      </c>
      <c r="L116" s="83">
        <v>1897400</v>
      </c>
      <c r="M116" s="83">
        <v>0</v>
      </c>
      <c r="N116" s="83">
        <v>1897400</v>
      </c>
      <c r="O116" s="84">
        <v>1</v>
      </c>
      <c r="P116" s="85"/>
      <c r="Q116" s="92" t="s">
        <v>367</v>
      </c>
      <c r="R116" s="92"/>
      <c r="S116" s="104" t="s">
        <v>169</v>
      </c>
      <c r="T116" s="75" t="str">
        <f t="shared" si="10"/>
        <v>07</v>
      </c>
      <c r="V116" s="74" t="str">
        <f t="shared" si="9"/>
        <v>3424</v>
      </c>
    </row>
    <row r="117" spans="1:22" s="75" customFormat="1" ht="19.5" customHeight="1">
      <c r="A117" s="82">
        <f t="shared" si="8"/>
        <v>110</v>
      </c>
      <c r="B117" s="76" t="s">
        <v>134</v>
      </c>
      <c r="C117" s="77">
        <v>407342409190</v>
      </c>
      <c r="D117" s="78" t="s">
        <v>34</v>
      </c>
      <c r="E117" s="89" t="s">
        <v>151</v>
      </c>
      <c r="F117" s="90"/>
      <c r="G117" s="78" t="s">
        <v>26</v>
      </c>
      <c r="H117" s="145">
        <v>126001001779502</v>
      </c>
      <c r="I117" s="80">
        <v>126001001779502</v>
      </c>
      <c r="J117" s="81"/>
      <c r="K117" s="82" t="s">
        <v>31</v>
      </c>
      <c r="L117" s="83">
        <v>600000</v>
      </c>
      <c r="M117" s="83">
        <v>0</v>
      </c>
      <c r="N117" s="83">
        <v>600000</v>
      </c>
      <c r="O117" s="84">
        <v>3</v>
      </c>
      <c r="P117" s="85"/>
      <c r="Q117" s="92" t="s">
        <v>211</v>
      </c>
      <c r="R117" s="92"/>
      <c r="S117" s="104" t="s">
        <v>169</v>
      </c>
      <c r="T117" s="75" t="str">
        <f t="shared" si="10"/>
        <v>07</v>
      </c>
      <c r="V117" s="74" t="str">
        <f t="shared" si="9"/>
        <v>3424</v>
      </c>
    </row>
    <row r="118" spans="1:22" s="75" customFormat="1" ht="19.5" customHeight="1">
      <c r="A118" s="82">
        <f t="shared" si="8"/>
        <v>111</v>
      </c>
      <c r="B118" s="76" t="s">
        <v>71</v>
      </c>
      <c r="C118" s="77">
        <v>407342409189</v>
      </c>
      <c r="D118" s="78" t="s">
        <v>34</v>
      </c>
      <c r="E118" s="89" t="s">
        <v>151</v>
      </c>
      <c r="F118" s="90"/>
      <c r="G118" s="78" t="s">
        <v>26</v>
      </c>
      <c r="H118" s="145">
        <v>126001001778506</v>
      </c>
      <c r="I118" s="80">
        <v>126001001778506</v>
      </c>
      <c r="J118" s="81"/>
      <c r="K118" s="97" t="s">
        <v>31</v>
      </c>
      <c r="L118" s="98">
        <v>1500000</v>
      </c>
      <c r="M118" s="83"/>
      <c r="N118" s="83">
        <v>1500000</v>
      </c>
      <c r="O118" s="105">
        <v>1</v>
      </c>
      <c r="P118" s="99"/>
      <c r="Q118" s="101" t="s">
        <v>212</v>
      </c>
      <c r="R118" s="101"/>
      <c r="S118" s="106" t="s">
        <v>169</v>
      </c>
      <c r="T118" s="75" t="str">
        <f t="shared" si="10"/>
        <v>07</v>
      </c>
      <c r="V118" s="74" t="str">
        <f t="shared" si="9"/>
        <v>3424</v>
      </c>
    </row>
    <row r="119" spans="1:22" s="75" customFormat="1" ht="19.5" customHeight="1">
      <c r="A119" s="82">
        <f t="shared" si="8"/>
        <v>112</v>
      </c>
      <c r="B119" s="76" t="s">
        <v>258</v>
      </c>
      <c r="C119" s="77">
        <v>408342417760</v>
      </c>
      <c r="D119" s="78" t="s">
        <v>40</v>
      </c>
      <c r="E119" s="89" t="s">
        <v>151</v>
      </c>
      <c r="F119" s="90"/>
      <c r="G119" s="78" t="s">
        <v>26</v>
      </c>
      <c r="H119" s="145">
        <v>126001001777500</v>
      </c>
      <c r="I119" s="80">
        <v>126001001777500</v>
      </c>
      <c r="J119" s="81"/>
      <c r="K119" s="82" t="s">
        <v>31</v>
      </c>
      <c r="L119" s="83">
        <v>750000</v>
      </c>
      <c r="M119" s="83">
        <v>0</v>
      </c>
      <c r="N119" s="83">
        <v>750000</v>
      </c>
      <c r="O119" s="84">
        <v>3</v>
      </c>
      <c r="P119" s="85"/>
      <c r="Q119" s="92" t="s">
        <v>334</v>
      </c>
      <c r="R119" s="92"/>
      <c r="S119" s="104" t="s">
        <v>169</v>
      </c>
      <c r="T119" s="75" t="str">
        <f t="shared" si="10"/>
        <v>08</v>
      </c>
      <c r="V119" s="74" t="str">
        <f t="shared" si="9"/>
        <v>3424</v>
      </c>
    </row>
    <row r="120" spans="1:22" s="75" customFormat="1" ht="19.5" customHeight="1">
      <c r="A120" s="82">
        <f t="shared" si="8"/>
        <v>113</v>
      </c>
      <c r="B120" s="76" t="s">
        <v>259</v>
      </c>
      <c r="C120" s="77">
        <v>408342417762</v>
      </c>
      <c r="D120" s="78" t="s">
        <v>40</v>
      </c>
      <c r="E120" s="89" t="s">
        <v>151</v>
      </c>
      <c r="F120" s="90"/>
      <c r="G120" s="78" t="s">
        <v>26</v>
      </c>
      <c r="H120" s="145">
        <v>126001001776504</v>
      </c>
      <c r="I120" s="80">
        <v>126001001776504</v>
      </c>
      <c r="J120" s="81"/>
      <c r="K120" s="82" t="s">
        <v>31</v>
      </c>
      <c r="L120" s="83">
        <v>750000</v>
      </c>
      <c r="M120" s="83">
        <v>0</v>
      </c>
      <c r="N120" s="83">
        <v>750000</v>
      </c>
      <c r="O120" s="84">
        <v>2</v>
      </c>
      <c r="P120" s="85"/>
      <c r="Q120" s="92" t="s">
        <v>213</v>
      </c>
      <c r="R120" s="92"/>
      <c r="S120" s="104" t="s">
        <v>169</v>
      </c>
      <c r="T120" s="75" t="str">
        <f t="shared" si="10"/>
        <v>08</v>
      </c>
      <c r="V120" s="74" t="str">
        <f t="shared" si="9"/>
        <v>3424</v>
      </c>
    </row>
    <row r="121" spans="1:42" s="75" customFormat="1" ht="19.5" customHeight="1">
      <c r="A121" s="82">
        <f t="shared" si="8"/>
        <v>114</v>
      </c>
      <c r="B121" s="76" t="s">
        <v>260</v>
      </c>
      <c r="C121" s="77">
        <v>408342413178</v>
      </c>
      <c r="D121" s="78" t="s">
        <v>34</v>
      </c>
      <c r="E121" s="89" t="s">
        <v>151</v>
      </c>
      <c r="F121" s="90"/>
      <c r="G121" s="78" t="s">
        <v>26</v>
      </c>
      <c r="H121" s="145">
        <v>126001001775508</v>
      </c>
      <c r="I121" s="80">
        <v>126001001775508</v>
      </c>
      <c r="J121" s="81"/>
      <c r="K121" s="82" t="s">
        <v>31</v>
      </c>
      <c r="L121" s="83">
        <v>2171500</v>
      </c>
      <c r="M121" s="83"/>
      <c r="N121" s="83">
        <v>2171500</v>
      </c>
      <c r="O121" s="84">
        <v>2</v>
      </c>
      <c r="P121" s="85"/>
      <c r="Q121" s="92"/>
      <c r="R121" s="92"/>
      <c r="S121" s="104" t="s">
        <v>169</v>
      </c>
      <c r="V121" s="74" t="str">
        <f t="shared" si="9"/>
        <v>3424</v>
      </c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</row>
    <row r="122" spans="1:42" s="91" customFormat="1" ht="19.5" customHeight="1">
      <c r="A122" s="82">
        <f t="shared" si="8"/>
        <v>115</v>
      </c>
      <c r="B122" s="76" t="s">
        <v>261</v>
      </c>
      <c r="C122" s="77">
        <v>408342413173</v>
      </c>
      <c r="D122" s="78" t="s">
        <v>40</v>
      </c>
      <c r="E122" s="89" t="s">
        <v>151</v>
      </c>
      <c r="F122" s="90"/>
      <c r="G122" s="78" t="s">
        <v>26</v>
      </c>
      <c r="H122" s="145">
        <v>126001001773506</v>
      </c>
      <c r="I122" s="80">
        <v>126001001773506</v>
      </c>
      <c r="J122" s="81"/>
      <c r="K122" s="82" t="s">
        <v>31</v>
      </c>
      <c r="L122" s="83">
        <v>2089200</v>
      </c>
      <c r="M122" s="83">
        <v>0</v>
      </c>
      <c r="N122" s="83">
        <v>2089200</v>
      </c>
      <c r="O122" s="84">
        <v>3</v>
      </c>
      <c r="P122" s="85"/>
      <c r="Q122" s="92"/>
      <c r="R122" s="92"/>
      <c r="S122" s="106" t="s">
        <v>169</v>
      </c>
      <c r="T122" s="75"/>
      <c r="U122" s="75"/>
      <c r="V122" s="74" t="str">
        <f t="shared" si="9"/>
        <v>3424</v>
      </c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</row>
    <row r="123" spans="1:22" s="75" customFormat="1" ht="19.5" customHeight="1">
      <c r="A123" s="82">
        <f t="shared" si="8"/>
        <v>116</v>
      </c>
      <c r="B123" s="76" t="s">
        <v>263</v>
      </c>
      <c r="C123" s="77">
        <v>208411418066</v>
      </c>
      <c r="D123" s="78" t="s">
        <v>34</v>
      </c>
      <c r="E123" s="89" t="s">
        <v>380</v>
      </c>
      <c r="F123" s="90"/>
      <c r="G123" s="78" t="s">
        <v>75</v>
      </c>
      <c r="H123" s="145">
        <v>122901002836505</v>
      </c>
      <c r="I123" s="80">
        <v>122901002836505</v>
      </c>
      <c r="J123" s="81"/>
      <c r="K123" s="82" t="s">
        <v>40</v>
      </c>
      <c r="L123" s="83">
        <v>495775</v>
      </c>
      <c r="M123" s="83">
        <v>0</v>
      </c>
      <c r="N123" s="83">
        <v>495775</v>
      </c>
      <c r="O123" s="84">
        <v>1</v>
      </c>
      <c r="P123" s="85"/>
      <c r="Q123" s="92" t="s">
        <v>353</v>
      </c>
      <c r="R123" s="92"/>
      <c r="S123" s="104" t="s">
        <v>169</v>
      </c>
      <c r="T123" s="75" t="str">
        <f aca="true" t="shared" si="11" ref="T123:T129">MID(C123,2,2)</f>
        <v>08</v>
      </c>
      <c r="V123" s="74" t="str">
        <f t="shared" si="9"/>
        <v>4114</v>
      </c>
    </row>
    <row r="124" spans="1:22" s="75" customFormat="1" ht="19.5" customHeight="1">
      <c r="A124" s="82">
        <f t="shared" si="8"/>
        <v>117</v>
      </c>
      <c r="B124" s="76" t="s">
        <v>264</v>
      </c>
      <c r="C124" s="77">
        <v>208411418068</v>
      </c>
      <c r="D124" s="78" t="s">
        <v>34</v>
      </c>
      <c r="E124" s="89" t="s">
        <v>380</v>
      </c>
      <c r="F124" s="90"/>
      <c r="G124" s="78" t="s">
        <v>75</v>
      </c>
      <c r="H124" s="145">
        <v>122901002837501</v>
      </c>
      <c r="I124" s="80">
        <v>122901002837501</v>
      </c>
      <c r="J124" s="81"/>
      <c r="K124" s="82" t="s">
        <v>31</v>
      </c>
      <c r="L124" s="83">
        <v>2402971</v>
      </c>
      <c r="M124" s="83">
        <v>0</v>
      </c>
      <c r="N124" s="83">
        <v>2402971</v>
      </c>
      <c r="O124" s="84">
        <v>3</v>
      </c>
      <c r="P124" s="85"/>
      <c r="Q124" s="92" t="s">
        <v>214</v>
      </c>
      <c r="R124" s="92"/>
      <c r="S124" s="104" t="s">
        <v>169</v>
      </c>
      <c r="T124" s="75" t="str">
        <f t="shared" si="11"/>
        <v>08</v>
      </c>
      <c r="V124" s="74" t="str">
        <f t="shared" si="9"/>
        <v>4114</v>
      </c>
    </row>
    <row r="125" spans="1:22" s="75" customFormat="1" ht="19.5" customHeight="1">
      <c r="A125" s="82">
        <f t="shared" si="8"/>
        <v>118</v>
      </c>
      <c r="B125" s="76" t="s">
        <v>99</v>
      </c>
      <c r="C125" s="77">
        <v>407413412236</v>
      </c>
      <c r="D125" s="78" t="s">
        <v>34</v>
      </c>
      <c r="E125" s="89" t="s">
        <v>153</v>
      </c>
      <c r="F125" s="90"/>
      <c r="G125" s="78" t="s">
        <v>75</v>
      </c>
      <c r="H125" s="145">
        <v>122901002838507</v>
      </c>
      <c r="I125" s="80">
        <v>122901002838507</v>
      </c>
      <c r="J125" s="81"/>
      <c r="K125" s="82" t="s">
        <v>31</v>
      </c>
      <c r="L125" s="83">
        <v>900000</v>
      </c>
      <c r="M125" s="83">
        <v>0</v>
      </c>
      <c r="N125" s="83">
        <v>900000</v>
      </c>
      <c r="O125" s="84">
        <v>2</v>
      </c>
      <c r="P125" s="85"/>
      <c r="Q125" s="92" t="s">
        <v>351</v>
      </c>
      <c r="R125" s="92"/>
      <c r="S125" s="104" t="s">
        <v>169</v>
      </c>
      <c r="T125" s="75" t="str">
        <f t="shared" si="11"/>
        <v>07</v>
      </c>
      <c r="V125" s="74" t="str">
        <f t="shared" si="9"/>
        <v>4134</v>
      </c>
    </row>
    <row r="126" spans="1:22" s="75" customFormat="1" ht="19.5" customHeight="1">
      <c r="A126" s="82">
        <f t="shared" si="8"/>
        <v>119</v>
      </c>
      <c r="B126" s="76" t="s">
        <v>102</v>
      </c>
      <c r="C126" s="77">
        <v>407413412217</v>
      </c>
      <c r="D126" s="78" t="s">
        <v>34</v>
      </c>
      <c r="E126" s="89" t="s">
        <v>153</v>
      </c>
      <c r="F126" s="90"/>
      <c r="G126" s="78" t="s">
        <v>75</v>
      </c>
      <c r="H126" s="145">
        <v>122901002839503</v>
      </c>
      <c r="I126" s="80">
        <v>122901002839503</v>
      </c>
      <c r="J126" s="81"/>
      <c r="K126" s="82" t="s">
        <v>40</v>
      </c>
      <c r="L126" s="83">
        <v>1172000</v>
      </c>
      <c r="M126" s="83">
        <v>0</v>
      </c>
      <c r="N126" s="83">
        <v>1172000</v>
      </c>
      <c r="O126" s="84">
        <v>1</v>
      </c>
      <c r="P126" s="85"/>
      <c r="Q126" s="92" t="s">
        <v>349</v>
      </c>
      <c r="R126" s="92"/>
      <c r="S126" s="104" t="s">
        <v>169</v>
      </c>
      <c r="T126" s="75" t="str">
        <f t="shared" si="11"/>
        <v>07</v>
      </c>
      <c r="V126" s="74" t="str">
        <f t="shared" si="9"/>
        <v>4134</v>
      </c>
    </row>
    <row r="127" spans="1:22" s="75" customFormat="1" ht="19.5" customHeight="1">
      <c r="A127" s="82">
        <f t="shared" si="8"/>
        <v>120</v>
      </c>
      <c r="B127" s="76" t="s">
        <v>87</v>
      </c>
      <c r="C127" s="77">
        <v>407413408214</v>
      </c>
      <c r="D127" s="78" t="s">
        <v>34</v>
      </c>
      <c r="E127" s="89" t="s">
        <v>153</v>
      </c>
      <c r="F127" s="90"/>
      <c r="G127" s="78" t="s">
        <v>75</v>
      </c>
      <c r="H127" s="145">
        <v>122901002841500</v>
      </c>
      <c r="I127" s="80">
        <v>122901002841500</v>
      </c>
      <c r="J127" s="81"/>
      <c r="K127" s="97" t="s">
        <v>31</v>
      </c>
      <c r="L127" s="98">
        <v>400000</v>
      </c>
      <c r="M127" s="83">
        <v>0</v>
      </c>
      <c r="N127" s="83">
        <v>400000</v>
      </c>
      <c r="O127" s="105">
        <v>2</v>
      </c>
      <c r="P127" s="99"/>
      <c r="Q127" s="101" t="s">
        <v>216</v>
      </c>
      <c r="R127" s="101"/>
      <c r="S127" s="106" t="s">
        <v>169</v>
      </c>
      <c r="T127" s="75" t="str">
        <f t="shared" si="11"/>
        <v>07</v>
      </c>
      <c r="V127" s="74" t="str">
        <f t="shared" si="9"/>
        <v>4134</v>
      </c>
    </row>
    <row r="128" spans="1:22" s="75" customFormat="1" ht="19.5" customHeight="1">
      <c r="A128" s="82">
        <f t="shared" si="8"/>
        <v>121</v>
      </c>
      <c r="B128" s="76" t="s">
        <v>81</v>
      </c>
      <c r="C128" s="77">
        <v>407413406124</v>
      </c>
      <c r="D128" s="78" t="s">
        <v>40</v>
      </c>
      <c r="E128" s="89" t="s">
        <v>153</v>
      </c>
      <c r="F128" s="90"/>
      <c r="G128" s="78" t="s">
        <v>75</v>
      </c>
      <c r="H128" s="145">
        <v>122901002842506</v>
      </c>
      <c r="I128" s="80">
        <v>122901002842506</v>
      </c>
      <c r="J128" s="81"/>
      <c r="K128" s="82" t="s">
        <v>31</v>
      </c>
      <c r="L128" s="83">
        <v>1190000</v>
      </c>
      <c r="M128" s="83">
        <v>0</v>
      </c>
      <c r="N128" s="83">
        <v>1190000</v>
      </c>
      <c r="O128" s="84">
        <v>2</v>
      </c>
      <c r="P128" s="85"/>
      <c r="Q128" s="92" t="s">
        <v>217</v>
      </c>
      <c r="R128" s="92"/>
      <c r="S128" s="104" t="s">
        <v>169</v>
      </c>
      <c r="T128" s="75" t="str">
        <f t="shared" si="11"/>
        <v>07</v>
      </c>
      <c r="V128" s="74" t="str">
        <f t="shared" si="9"/>
        <v>4134</v>
      </c>
    </row>
    <row r="129" spans="1:22" s="75" customFormat="1" ht="19.5" customHeight="1">
      <c r="A129" s="82">
        <f t="shared" si="8"/>
        <v>122</v>
      </c>
      <c r="B129" s="76" t="s">
        <v>85</v>
      </c>
      <c r="C129" s="77">
        <v>407413408200</v>
      </c>
      <c r="D129" s="78" t="s">
        <v>34</v>
      </c>
      <c r="E129" s="89" t="s">
        <v>153</v>
      </c>
      <c r="F129" s="90"/>
      <c r="G129" s="78" t="s">
        <v>75</v>
      </c>
      <c r="H129" s="145">
        <v>122901002844508</v>
      </c>
      <c r="I129" s="80">
        <v>122901002844508</v>
      </c>
      <c r="J129" s="81"/>
      <c r="K129" s="82" t="s">
        <v>31</v>
      </c>
      <c r="L129" s="83">
        <v>1410000</v>
      </c>
      <c r="M129" s="83">
        <v>0</v>
      </c>
      <c r="N129" s="83">
        <v>1410000</v>
      </c>
      <c r="O129" s="84">
        <v>1</v>
      </c>
      <c r="P129" s="85"/>
      <c r="Q129" s="92" t="s">
        <v>218</v>
      </c>
      <c r="R129" s="92"/>
      <c r="S129" s="104" t="s">
        <v>169</v>
      </c>
      <c r="T129" s="75" t="str">
        <f t="shared" si="11"/>
        <v>07</v>
      </c>
      <c r="V129" s="74" t="str">
        <f t="shared" si="9"/>
        <v>4134</v>
      </c>
    </row>
    <row r="130" spans="1:22" s="75" customFormat="1" ht="19.5" customHeight="1">
      <c r="A130" s="82">
        <f t="shared" si="8"/>
        <v>123</v>
      </c>
      <c r="B130" s="76" t="s">
        <v>78</v>
      </c>
      <c r="C130" s="77">
        <v>407413406126</v>
      </c>
      <c r="D130" s="78" t="s">
        <v>40</v>
      </c>
      <c r="E130" s="89" t="s">
        <v>153</v>
      </c>
      <c r="F130" s="90"/>
      <c r="G130" s="78" t="s">
        <v>75</v>
      </c>
      <c r="H130" s="145">
        <v>122901002845504</v>
      </c>
      <c r="I130" s="80">
        <v>122901002845504</v>
      </c>
      <c r="J130" s="81"/>
      <c r="K130" s="82" t="s">
        <v>31</v>
      </c>
      <c r="L130" s="83">
        <v>2297000</v>
      </c>
      <c r="M130" s="83">
        <v>0</v>
      </c>
      <c r="N130" s="83">
        <v>2297000</v>
      </c>
      <c r="O130" s="84">
        <v>3</v>
      </c>
      <c r="P130" s="85"/>
      <c r="Q130" s="92"/>
      <c r="R130" s="92"/>
      <c r="S130" s="104" t="s">
        <v>169</v>
      </c>
      <c r="V130" s="74" t="str">
        <f t="shared" si="9"/>
        <v>4134</v>
      </c>
    </row>
    <row r="131" spans="1:22" s="75" customFormat="1" ht="19.5" customHeight="1">
      <c r="A131" s="82">
        <f t="shared" si="8"/>
        <v>124</v>
      </c>
      <c r="B131" s="76" t="s">
        <v>80</v>
      </c>
      <c r="C131" s="77">
        <v>407413408219</v>
      </c>
      <c r="D131" s="78" t="s">
        <v>40</v>
      </c>
      <c r="E131" s="89" t="s">
        <v>153</v>
      </c>
      <c r="F131" s="90"/>
      <c r="G131" s="78" t="s">
        <v>75</v>
      </c>
      <c r="H131" s="145">
        <v>122901002849508</v>
      </c>
      <c r="I131" s="80">
        <v>122901002849508</v>
      </c>
      <c r="J131" s="81"/>
      <c r="K131" s="82" t="s">
        <v>31</v>
      </c>
      <c r="L131" s="83">
        <v>1200000</v>
      </c>
      <c r="M131" s="83">
        <v>0</v>
      </c>
      <c r="N131" s="83">
        <v>1200000</v>
      </c>
      <c r="O131" s="84">
        <v>3</v>
      </c>
      <c r="P131" s="85"/>
      <c r="Q131" s="92" t="s">
        <v>355</v>
      </c>
      <c r="R131" s="92"/>
      <c r="S131" s="104" t="s">
        <v>169</v>
      </c>
      <c r="T131" s="75" t="str">
        <f aca="true" t="shared" si="12" ref="T131:T138">MID(C131,2,2)</f>
        <v>07</v>
      </c>
      <c r="V131" s="74" t="str">
        <f t="shared" si="9"/>
        <v>4134</v>
      </c>
    </row>
    <row r="132" spans="1:22" s="75" customFormat="1" ht="19.5" customHeight="1">
      <c r="A132" s="82">
        <f t="shared" si="8"/>
        <v>125</v>
      </c>
      <c r="B132" s="76" t="s">
        <v>100</v>
      </c>
      <c r="C132" s="77">
        <v>407413412242</v>
      </c>
      <c r="D132" s="78" t="s">
        <v>40</v>
      </c>
      <c r="E132" s="89" t="s">
        <v>153</v>
      </c>
      <c r="F132" s="90"/>
      <c r="G132" s="78" t="s">
        <v>75</v>
      </c>
      <c r="H132" s="145">
        <v>122901002850505</v>
      </c>
      <c r="I132" s="80">
        <v>122901002850505</v>
      </c>
      <c r="J132" s="81"/>
      <c r="K132" s="82" t="s">
        <v>31</v>
      </c>
      <c r="L132" s="83">
        <v>750000</v>
      </c>
      <c r="M132" s="83">
        <v>0</v>
      </c>
      <c r="N132" s="83">
        <v>750000</v>
      </c>
      <c r="O132" s="84">
        <v>1</v>
      </c>
      <c r="P132" s="85"/>
      <c r="Q132" s="92" t="s">
        <v>350</v>
      </c>
      <c r="R132" s="92"/>
      <c r="S132" s="104" t="s">
        <v>169</v>
      </c>
      <c r="T132" s="75" t="str">
        <f t="shared" si="12"/>
        <v>07</v>
      </c>
      <c r="V132" s="74" t="str">
        <f t="shared" si="9"/>
        <v>4134</v>
      </c>
    </row>
    <row r="133" spans="1:22" s="75" customFormat="1" ht="19.5" customHeight="1">
      <c r="A133" s="82">
        <f t="shared" si="8"/>
        <v>126</v>
      </c>
      <c r="B133" s="76" t="s">
        <v>77</v>
      </c>
      <c r="C133" s="77">
        <v>407413412164</v>
      </c>
      <c r="D133" s="78" t="s">
        <v>34</v>
      </c>
      <c r="E133" s="89" t="s">
        <v>153</v>
      </c>
      <c r="F133" s="90"/>
      <c r="G133" s="78" t="s">
        <v>75</v>
      </c>
      <c r="H133" s="145">
        <v>122901002852501</v>
      </c>
      <c r="I133" s="80">
        <v>122901002852501</v>
      </c>
      <c r="J133" s="81"/>
      <c r="K133" s="97" t="s">
        <v>31</v>
      </c>
      <c r="L133" s="83">
        <v>1500000</v>
      </c>
      <c r="M133" s="83">
        <v>0</v>
      </c>
      <c r="N133" s="83">
        <v>1500000</v>
      </c>
      <c r="O133" s="110">
        <v>2</v>
      </c>
      <c r="P133" s="111"/>
      <c r="Q133" s="112" t="s">
        <v>338</v>
      </c>
      <c r="R133" s="112"/>
      <c r="S133" s="113" t="s">
        <v>169</v>
      </c>
      <c r="T133" s="75" t="str">
        <f t="shared" si="12"/>
        <v>07</v>
      </c>
      <c r="V133" s="74" t="str">
        <f t="shared" si="9"/>
        <v>4134</v>
      </c>
    </row>
    <row r="134" spans="1:42" s="75" customFormat="1" ht="19.5" customHeight="1">
      <c r="A134" s="82">
        <f t="shared" si="8"/>
        <v>127</v>
      </c>
      <c r="B134" s="76" t="s">
        <v>88</v>
      </c>
      <c r="C134" s="77">
        <v>407415404541</v>
      </c>
      <c r="D134" s="78" t="s">
        <v>34</v>
      </c>
      <c r="E134" s="89" t="s">
        <v>153</v>
      </c>
      <c r="F134" s="90"/>
      <c r="G134" s="78" t="s">
        <v>75</v>
      </c>
      <c r="H134" s="145">
        <v>122901002854503</v>
      </c>
      <c r="I134" s="80">
        <v>122901002854503</v>
      </c>
      <c r="J134" s="81"/>
      <c r="K134" s="82" t="s">
        <v>31</v>
      </c>
      <c r="L134" s="83">
        <v>1500000</v>
      </c>
      <c r="M134" s="83">
        <v>0</v>
      </c>
      <c r="N134" s="83">
        <v>1500000</v>
      </c>
      <c r="O134" s="84">
        <v>1</v>
      </c>
      <c r="P134" s="85"/>
      <c r="Q134" s="92" t="s">
        <v>322</v>
      </c>
      <c r="R134" s="92"/>
      <c r="S134" s="104" t="s">
        <v>169</v>
      </c>
      <c r="T134" s="75" t="str">
        <f t="shared" si="12"/>
        <v>07</v>
      </c>
      <c r="V134" s="74" t="str">
        <f t="shared" si="9"/>
        <v>4154</v>
      </c>
      <c r="AM134" s="91"/>
      <c r="AN134" s="91"/>
      <c r="AO134" s="91"/>
      <c r="AP134" s="91"/>
    </row>
    <row r="135" spans="1:38" s="91" customFormat="1" ht="19.5" customHeight="1">
      <c r="A135" s="82">
        <f t="shared" si="8"/>
        <v>128</v>
      </c>
      <c r="B135" s="76" t="s">
        <v>410</v>
      </c>
      <c r="C135" s="77">
        <v>407415404537</v>
      </c>
      <c r="D135" s="78" t="s">
        <v>40</v>
      </c>
      <c r="E135" s="89" t="s">
        <v>153</v>
      </c>
      <c r="F135" s="90"/>
      <c r="G135" s="78" t="s">
        <v>75</v>
      </c>
      <c r="H135" s="145">
        <v>122901002855509</v>
      </c>
      <c r="I135" s="80">
        <v>122901002855509</v>
      </c>
      <c r="J135" s="81"/>
      <c r="K135" s="82" t="s">
        <v>31</v>
      </c>
      <c r="L135" s="83">
        <v>1500000</v>
      </c>
      <c r="M135" s="83">
        <v>0</v>
      </c>
      <c r="N135" s="83">
        <v>1500000</v>
      </c>
      <c r="O135" s="84">
        <v>3</v>
      </c>
      <c r="P135" s="85"/>
      <c r="Q135" s="92" t="s">
        <v>320</v>
      </c>
      <c r="R135" s="92"/>
      <c r="S135" s="104" t="s">
        <v>169</v>
      </c>
      <c r="T135" s="75" t="str">
        <f t="shared" si="12"/>
        <v>07</v>
      </c>
      <c r="U135" s="75"/>
      <c r="V135" s="74" t="str">
        <f t="shared" si="9"/>
        <v>4154</v>
      </c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</row>
    <row r="136" spans="1:38" s="91" customFormat="1" ht="19.5" customHeight="1">
      <c r="A136" s="82">
        <f t="shared" si="8"/>
        <v>129</v>
      </c>
      <c r="B136" s="76" t="s">
        <v>86</v>
      </c>
      <c r="C136" s="77">
        <v>207421412322</v>
      </c>
      <c r="D136" s="78" t="s">
        <v>34</v>
      </c>
      <c r="E136" s="89" t="s">
        <v>154</v>
      </c>
      <c r="F136" s="90"/>
      <c r="G136" s="78" t="s">
        <v>75</v>
      </c>
      <c r="H136" s="145">
        <v>122901002856505</v>
      </c>
      <c r="I136" s="80">
        <v>122901002856505</v>
      </c>
      <c r="J136" s="81" t="s">
        <v>273</v>
      </c>
      <c r="K136" s="82" t="s">
        <v>31</v>
      </c>
      <c r="L136" s="83">
        <v>0</v>
      </c>
      <c r="M136" s="83">
        <v>1000000</v>
      </c>
      <c r="N136" s="83">
        <v>1000000</v>
      </c>
      <c r="O136" s="84">
        <v>2</v>
      </c>
      <c r="P136" s="85"/>
      <c r="Q136" s="92" t="s">
        <v>319</v>
      </c>
      <c r="R136" s="92"/>
      <c r="S136" s="104" t="s">
        <v>169</v>
      </c>
      <c r="T136" s="75" t="str">
        <f t="shared" si="12"/>
        <v>07</v>
      </c>
      <c r="U136" s="75"/>
      <c r="V136" s="74" t="str">
        <f aca="true" t="shared" si="13" ref="V136:V155">MID(C136,4,4)</f>
        <v>4214</v>
      </c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</row>
    <row r="137" spans="1:42" s="91" customFormat="1" ht="19.5" customHeight="1">
      <c r="A137" s="82">
        <f t="shared" si="8"/>
        <v>130</v>
      </c>
      <c r="B137" s="76" t="s">
        <v>265</v>
      </c>
      <c r="C137" s="77">
        <v>408422418530</v>
      </c>
      <c r="D137" s="78" t="s">
        <v>40</v>
      </c>
      <c r="E137" s="89" t="s">
        <v>155</v>
      </c>
      <c r="F137" s="90"/>
      <c r="G137" s="78" t="s">
        <v>75</v>
      </c>
      <c r="H137" s="145">
        <v>122901002857501</v>
      </c>
      <c r="I137" s="80">
        <v>122901002857501</v>
      </c>
      <c r="J137" s="81"/>
      <c r="K137" s="82" t="s">
        <v>31</v>
      </c>
      <c r="L137" s="83">
        <v>950000</v>
      </c>
      <c r="M137" s="83">
        <v>0</v>
      </c>
      <c r="N137" s="83">
        <v>950000</v>
      </c>
      <c r="O137" s="84">
        <v>1</v>
      </c>
      <c r="P137" s="85"/>
      <c r="Q137" s="92" t="s">
        <v>354</v>
      </c>
      <c r="R137" s="92"/>
      <c r="S137" s="104" t="s">
        <v>169</v>
      </c>
      <c r="T137" s="75" t="str">
        <f t="shared" si="12"/>
        <v>08</v>
      </c>
      <c r="U137" s="75"/>
      <c r="V137" s="74" t="str">
        <f t="shared" si="13"/>
        <v>4224</v>
      </c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</row>
    <row r="138" spans="1:42" s="75" customFormat="1" ht="19.5" customHeight="1">
      <c r="A138" s="82">
        <f aca="true" t="shared" si="14" ref="A138:A174">A137+1</f>
        <v>131</v>
      </c>
      <c r="B138" s="76" t="s">
        <v>266</v>
      </c>
      <c r="C138" s="77">
        <v>408422418573</v>
      </c>
      <c r="D138" s="78" t="s">
        <v>40</v>
      </c>
      <c r="E138" s="89" t="s">
        <v>155</v>
      </c>
      <c r="F138" s="90"/>
      <c r="G138" s="78" t="s">
        <v>75</v>
      </c>
      <c r="H138" s="145">
        <v>122901002858507</v>
      </c>
      <c r="I138" s="80">
        <v>122901002858507</v>
      </c>
      <c r="J138" s="81" t="s">
        <v>396</v>
      </c>
      <c r="K138" s="82" t="s">
        <v>31</v>
      </c>
      <c r="L138" s="83">
        <v>600000</v>
      </c>
      <c r="M138" s="83"/>
      <c r="N138" s="83">
        <v>600000</v>
      </c>
      <c r="O138" s="84">
        <v>2</v>
      </c>
      <c r="P138" s="85"/>
      <c r="Q138" s="92" t="s">
        <v>310</v>
      </c>
      <c r="R138" s="92"/>
      <c r="S138" s="104" t="s">
        <v>169</v>
      </c>
      <c r="T138" s="75" t="str">
        <f t="shared" si="12"/>
        <v>08</v>
      </c>
      <c r="V138" s="74" t="str">
        <f t="shared" si="13"/>
        <v>4224</v>
      </c>
      <c r="AM138" s="91"/>
      <c r="AN138" s="91"/>
      <c r="AO138" s="91"/>
      <c r="AP138" s="91"/>
    </row>
    <row r="139" spans="1:42" s="91" customFormat="1" ht="19.5" customHeight="1">
      <c r="A139" s="82">
        <f t="shared" si="14"/>
        <v>132</v>
      </c>
      <c r="B139" s="76" t="s">
        <v>411</v>
      </c>
      <c r="C139" s="77">
        <v>407422411519</v>
      </c>
      <c r="D139" s="78" t="s">
        <v>34</v>
      </c>
      <c r="E139" s="89" t="s">
        <v>155</v>
      </c>
      <c r="F139" s="90"/>
      <c r="G139" s="78" t="s">
        <v>75</v>
      </c>
      <c r="H139" s="145">
        <v>122901002859503</v>
      </c>
      <c r="I139" s="80">
        <v>122901002859503</v>
      </c>
      <c r="J139" s="81" t="s">
        <v>41</v>
      </c>
      <c r="K139" s="82" t="s">
        <v>37</v>
      </c>
      <c r="L139" s="83">
        <v>0</v>
      </c>
      <c r="M139" s="83">
        <v>1764300</v>
      </c>
      <c r="N139" s="83">
        <v>1764300</v>
      </c>
      <c r="O139" s="84">
        <v>2</v>
      </c>
      <c r="P139" s="85"/>
      <c r="Q139" s="102"/>
      <c r="R139" s="102"/>
      <c r="S139" s="104" t="s">
        <v>169</v>
      </c>
      <c r="T139" s="75"/>
      <c r="U139" s="75"/>
      <c r="V139" s="74" t="str">
        <f t="shared" si="13"/>
        <v>4224</v>
      </c>
      <c r="Z139" s="85"/>
      <c r="AA139" s="85"/>
      <c r="AB139" s="87"/>
      <c r="AD139" s="85"/>
      <c r="AE139" s="85"/>
      <c r="AF139" s="85"/>
      <c r="AG139" s="85"/>
      <c r="AH139" s="85"/>
      <c r="AI139" s="85"/>
      <c r="AJ139" s="85"/>
      <c r="AK139" s="75"/>
      <c r="AL139" s="96"/>
      <c r="AM139" s="96"/>
      <c r="AN139" s="75"/>
      <c r="AO139" s="75"/>
      <c r="AP139" s="75"/>
    </row>
    <row r="140" spans="1:42" s="75" customFormat="1" ht="19.5" customHeight="1">
      <c r="A140" s="82">
        <f t="shared" si="14"/>
        <v>133</v>
      </c>
      <c r="B140" s="76" t="s">
        <v>267</v>
      </c>
      <c r="C140" s="77">
        <v>408422418543</v>
      </c>
      <c r="D140" s="78" t="s">
        <v>34</v>
      </c>
      <c r="E140" s="89" t="s">
        <v>155</v>
      </c>
      <c r="F140" s="90"/>
      <c r="G140" s="78" t="s">
        <v>75</v>
      </c>
      <c r="H140" s="145">
        <v>122901002860504</v>
      </c>
      <c r="I140" s="80">
        <v>122901002860504</v>
      </c>
      <c r="J140" s="109" t="s">
        <v>38</v>
      </c>
      <c r="K140" s="82" t="s">
        <v>37</v>
      </c>
      <c r="L140" s="83">
        <v>0</v>
      </c>
      <c r="M140" s="83">
        <v>800000</v>
      </c>
      <c r="N140" s="83">
        <v>800000</v>
      </c>
      <c r="O140" s="84">
        <v>2</v>
      </c>
      <c r="P140" s="85"/>
      <c r="Q140" s="102" t="s">
        <v>312</v>
      </c>
      <c r="R140" s="102"/>
      <c r="S140" s="107" t="s">
        <v>169</v>
      </c>
      <c r="T140" s="75" t="str">
        <f aca="true" t="shared" si="15" ref="T140:T145">MID(C140,2,2)</f>
        <v>08</v>
      </c>
      <c r="V140" s="74" t="str">
        <f t="shared" si="13"/>
        <v>4224</v>
      </c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</row>
    <row r="141" spans="1:38" s="91" customFormat="1" ht="19.5" customHeight="1">
      <c r="A141" s="82">
        <f t="shared" si="14"/>
        <v>134</v>
      </c>
      <c r="B141" s="76" t="s">
        <v>268</v>
      </c>
      <c r="C141" s="77">
        <v>408422418553</v>
      </c>
      <c r="D141" s="78" t="s">
        <v>40</v>
      </c>
      <c r="E141" s="89" t="s">
        <v>155</v>
      </c>
      <c r="F141" s="90"/>
      <c r="G141" s="78" t="s">
        <v>75</v>
      </c>
      <c r="H141" s="145">
        <v>122901002861506</v>
      </c>
      <c r="I141" s="80">
        <v>122901002861506</v>
      </c>
      <c r="J141" s="81"/>
      <c r="K141" s="82" t="s">
        <v>31</v>
      </c>
      <c r="L141" s="83">
        <v>1100000</v>
      </c>
      <c r="M141" s="83">
        <v>0</v>
      </c>
      <c r="N141" s="83">
        <v>1100000</v>
      </c>
      <c r="O141" s="84">
        <v>1</v>
      </c>
      <c r="P141" s="85"/>
      <c r="Q141" s="92" t="s">
        <v>327</v>
      </c>
      <c r="R141" s="92"/>
      <c r="S141" s="104" t="s">
        <v>169</v>
      </c>
      <c r="T141" s="75" t="str">
        <f t="shared" si="15"/>
        <v>08</v>
      </c>
      <c r="U141" s="75"/>
      <c r="V141" s="74" t="str">
        <f t="shared" si="13"/>
        <v>4224</v>
      </c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</row>
    <row r="142" spans="1:42" s="91" customFormat="1" ht="19.5" customHeight="1">
      <c r="A142" s="82">
        <f t="shared" si="14"/>
        <v>135</v>
      </c>
      <c r="B142" s="76" t="s">
        <v>269</v>
      </c>
      <c r="C142" s="77">
        <v>408432412481</v>
      </c>
      <c r="D142" s="78" t="s">
        <v>40</v>
      </c>
      <c r="E142" s="108" t="s">
        <v>479</v>
      </c>
      <c r="F142" s="90"/>
      <c r="G142" s="78" t="s">
        <v>75</v>
      </c>
      <c r="H142" s="145">
        <v>122901002862506</v>
      </c>
      <c r="I142" s="80">
        <v>122901002862506</v>
      </c>
      <c r="J142" s="81"/>
      <c r="K142" s="82" t="s">
        <v>31</v>
      </c>
      <c r="L142" s="83">
        <v>1000000</v>
      </c>
      <c r="M142" s="83">
        <v>0</v>
      </c>
      <c r="N142" s="83">
        <v>1000000</v>
      </c>
      <c r="O142" s="84">
        <v>2</v>
      </c>
      <c r="P142" s="85"/>
      <c r="Q142" s="92" t="s">
        <v>220</v>
      </c>
      <c r="R142" s="92"/>
      <c r="S142" s="104" t="s">
        <v>169</v>
      </c>
      <c r="T142" s="75" t="str">
        <f t="shared" si="15"/>
        <v>08</v>
      </c>
      <c r="U142" s="75"/>
      <c r="V142" s="74" t="str">
        <f t="shared" si="13"/>
        <v>4324</v>
      </c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</row>
    <row r="143" spans="1:22" s="75" customFormat="1" ht="19.5" customHeight="1">
      <c r="A143" s="82">
        <f t="shared" si="14"/>
        <v>136</v>
      </c>
      <c r="B143" s="76" t="s">
        <v>397</v>
      </c>
      <c r="C143" s="77">
        <v>209511421928</v>
      </c>
      <c r="D143" s="78" t="s">
        <v>34</v>
      </c>
      <c r="E143" s="89" t="s">
        <v>398</v>
      </c>
      <c r="F143" s="90"/>
      <c r="G143" s="78" t="s">
        <v>89</v>
      </c>
      <c r="H143" s="145">
        <v>125901001515503</v>
      </c>
      <c r="I143" s="80">
        <v>125901001515503</v>
      </c>
      <c r="J143" s="81"/>
      <c r="K143" s="82" t="s">
        <v>31</v>
      </c>
      <c r="L143" s="83">
        <v>2000000</v>
      </c>
      <c r="M143" s="83"/>
      <c r="N143" s="83">
        <v>2000000</v>
      </c>
      <c r="O143" s="84">
        <v>4</v>
      </c>
      <c r="P143" s="85"/>
      <c r="Q143" s="92" t="s">
        <v>364</v>
      </c>
      <c r="R143" s="92"/>
      <c r="S143" s="104" t="s">
        <v>169</v>
      </c>
      <c r="T143" s="75" t="str">
        <f t="shared" si="15"/>
        <v>09</v>
      </c>
      <c r="V143" s="74" t="str">
        <f t="shared" si="13"/>
        <v>5114</v>
      </c>
    </row>
    <row r="144" spans="1:22" s="75" customFormat="1" ht="19.5" customHeight="1">
      <c r="A144" s="82">
        <f t="shared" si="14"/>
        <v>137</v>
      </c>
      <c r="B144" s="76" t="s">
        <v>270</v>
      </c>
      <c r="C144" s="77">
        <v>208513413206</v>
      </c>
      <c r="D144" s="78" t="s">
        <v>34</v>
      </c>
      <c r="E144" s="89" t="s">
        <v>158</v>
      </c>
      <c r="F144" s="90"/>
      <c r="G144" s="78" t="s">
        <v>89</v>
      </c>
      <c r="H144" s="145">
        <v>125901001514507</v>
      </c>
      <c r="I144" s="80">
        <v>125901001514507</v>
      </c>
      <c r="J144" s="114" t="s">
        <v>41</v>
      </c>
      <c r="K144" s="115" t="s">
        <v>37</v>
      </c>
      <c r="L144" s="116">
        <v>0</v>
      </c>
      <c r="M144" s="116">
        <v>923400</v>
      </c>
      <c r="N144" s="116">
        <v>923400</v>
      </c>
      <c r="O144" s="117">
        <v>1</v>
      </c>
      <c r="P144" s="118"/>
      <c r="Q144" s="119" t="s">
        <v>221</v>
      </c>
      <c r="R144" s="119"/>
      <c r="S144" s="103" t="s">
        <v>169</v>
      </c>
      <c r="T144" s="75" t="str">
        <f t="shared" si="15"/>
        <v>08</v>
      </c>
      <c r="V144" s="74" t="str">
        <f t="shared" si="13"/>
        <v>5134</v>
      </c>
    </row>
    <row r="145" spans="1:22" s="75" customFormat="1" ht="19.5" customHeight="1">
      <c r="A145" s="82">
        <f t="shared" si="14"/>
        <v>138</v>
      </c>
      <c r="B145" s="76" t="s">
        <v>90</v>
      </c>
      <c r="C145" s="77">
        <v>207533408590</v>
      </c>
      <c r="D145" s="78" t="s">
        <v>34</v>
      </c>
      <c r="E145" s="89" t="s">
        <v>159</v>
      </c>
      <c r="F145" s="90"/>
      <c r="G145" s="78" t="s">
        <v>89</v>
      </c>
      <c r="H145" s="145">
        <v>125901001513507</v>
      </c>
      <c r="I145" s="80">
        <v>125901001513507</v>
      </c>
      <c r="J145" s="81"/>
      <c r="K145" s="82" t="s">
        <v>31</v>
      </c>
      <c r="L145" s="83">
        <v>900000</v>
      </c>
      <c r="M145" s="83">
        <v>0</v>
      </c>
      <c r="N145" s="83">
        <v>900000</v>
      </c>
      <c r="O145" s="84">
        <v>2</v>
      </c>
      <c r="P145" s="85"/>
      <c r="Q145" s="120" t="s">
        <v>222</v>
      </c>
      <c r="R145" s="120"/>
      <c r="S145" s="121" t="s">
        <v>169</v>
      </c>
      <c r="T145" s="75" t="str">
        <f t="shared" si="15"/>
        <v>07</v>
      </c>
      <c r="V145" s="74" t="str">
        <f t="shared" si="13"/>
        <v>5334</v>
      </c>
    </row>
    <row r="146" spans="1:22" s="75" customFormat="1" ht="19.5" customHeight="1">
      <c r="A146" s="82">
        <f t="shared" si="14"/>
        <v>139</v>
      </c>
      <c r="B146" s="76" t="s">
        <v>96</v>
      </c>
      <c r="C146" s="77">
        <v>207533409562</v>
      </c>
      <c r="D146" s="78" t="s">
        <v>34</v>
      </c>
      <c r="E146" s="89" t="s">
        <v>159</v>
      </c>
      <c r="F146" s="90"/>
      <c r="G146" s="78" t="s">
        <v>89</v>
      </c>
      <c r="H146" s="145">
        <v>125901001512505</v>
      </c>
      <c r="I146" s="80">
        <v>125901001512505</v>
      </c>
      <c r="J146" s="81"/>
      <c r="K146" s="82" t="s">
        <v>31</v>
      </c>
      <c r="L146" s="83">
        <v>2009100</v>
      </c>
      <c r="M146" s="83">
        <v>0</v>
      </c>
      <c r="N146" s="83">
        <v>2009100</v>
      </c>
      <c r="O146" s="105">
        <v>3</v>
      </c>
      <c r="P146" s="99"/>
      <c r="Q146" s="122"/>
      <c r="R146" s="122"/>
      <c r="S146" s="123" t="s">
        <v>169</v>
      </c>
      <c r="V146" s="74" t="str">
        <f t="shared" si="13"/>
        <v>5334</v>
      </c>
    </row>
    <row r="147" spans="1:22" s="75" customFormat="1" ht="19.5" customHeight="1">
      <c r="A147" s="82">
        <f t="shared" si="14"/>
        <v>140</v>
      </c>
      <c r="B147" s="76" t="s">
        <v>94</v>
      </c>
      <c r="C147" s="77">
        <v>207533409555</v>
      </c>
      <c r="D147" s="78" t="s">
        <v>40</v>
      </c>
      <c r="E147" s="89" t="s">
        <v>159</v>
      </c>
      <c r="F147" s="90"/>
      <c r="G147" s="78" t="s">
        <v>89</v>
      </c>
      <c r="H147" s="145">
        <v>125901001511509</v>
      </c>
      <c r="I147" s="80">
        <v>125901001511509</v>
      </c>
      <c r="J147" s="81"/>
      <c r="K147" s="82" t="s">
        <v>31</v>
      </c>
      <c r="L147" s="83">
        <v>500000</v>
      </c>
      <c r="M147" s="83">
        <v>0</v>
      </c>
      <c r="N147" s="83">
        <v>500000</v>
      </c>
      <c r="O147" s="84">
        <v>3</v>
      </c>
      <c r="P147" s="85"/>
      <c r="Q147" s="120" t="s">
        <v>223</v>
      </c>
      <c r="R147" s="120"/>
      <c r="S147" s="121" t="s">
        <v>169</v>
      </c>
      <c r="T147" s="75" t="str">
        <f>MID(C147,2,2)</f>
        <v>07</v>
      </c>
      <c r="V147" s="74" t="str">
        <f t="shared" si="13"/>
        <v>5334</v>
      </c>
    </row>
    <row r="148" spans="1:22" s="75" customFormat="1" ht="19.5" customHeight="1">
      <c r="A148" s="82">
        <f t="shared" si="14"/>
        <v>141</v>
      </c>
      <c r="B148" s="76" t="s">
        <v>412</v>
      </c>
      <c r="C148" s="77">
        <v>207533409565</v>
      </c>
      <c r="D148" s="78" t="s">
        <v>40</v>
      </c>
      <c r="E148" s="89" t="s">
        <v>159</v>
      </c>
      <c r="F148" s="90"/>
      <c r="G148" s="78" t="s">
        <v>89</v>
      </c>
      <c r="H148" s="145">
        <v>125901001510503</v>
      </c>
      <c r="I148" s="80">
        <v>125901001510503</v>
      </c>
      <c r="J148" s="81"/>
      <c r="K148" s="82" t="s">
        <v>31</v>
      </c>
      <c r="L148" s="83">
        <v>600000</v>
      </c>
      <c r="M148" s="83"/>
      <c r="N148" s="83">
        <v>600000</v>
      </c>
      <c r="O148" s="84">
        <v>3</v>
      </c>
      <c r="P148" s="85"/>
      <c r="Q148" s="120"/>
      <c r="R148" s="120"/>
      <c r="S148" s="123" t="s">
        <v>169</v>
      </c>
      <c r="V148" s="74" t="str">
        <f t="shared" si="13"/>
        <v>5334</v>
      </c>
    </row>
    <row r="149" spans="1:22" s="75" customFormat="1" ht="19.5" customHeight="1">
      <c r="A149" s="82">
        <f t="shared" si="14"/>
        <v>142</v>
      </c>
      <c r="B149" s="76" t="s">
        <v>95</v>
      </c>
      <c r="C149" s="77">
        <v>207533409564</v>
      </c>
      <c r="D149" s="78" t="s">
        <v>40</v>
      </c>
      <c r="E149" s="89" t="s">
        <v>159</v>
      </c>
      <c r="F149" s="90"/>
      <c r="G149" s="78" t="s">
        <v>89</v>
      </c>
      <c r="H149" s="145">
        <v>125901001509502</v>
      </c>
      <c r="I149" s="80">
        <v>125901001509502</v>
      </c>
      <c r="J149" s="81"/>
      <c r="K149" s="82" t="s">
        <v>31</v>
      </c>
      <c r="L149" s="83">
        <v>1000000</v>
      </c>
      <c r="M149" s="83">
        <v>0</v>
      </c>
      <c r="N149" s="83">
        <v>1000000</v>
      </c>
      <c r="O149" s="84">
        <v>1</v>
      </c>
      <c r="P149" s="85"/>
      <c r="Q149" s="120" t="s">
        <v>224</v>
      </c>
      <c r="R149" s="120"/>
      <c r="S149" s="121" t="s">
        <v>169</v>
      </c>
      <c r="T149" s="75" t="str">
        <f aca="true" t="shared" si="16" ref="T149:T160">MID(C149,2,2)</f>
        <v>07</v>
      </c>
      <c r="V149" s="74" t="str">
        <f t="shared" si="13"/>
        <v>5334</v>
      </c>
    </row>
    <row r="150" spans="1:22" s="75" customFormat="1" ht="19.5" customHeight="1">
      <c r="A150" s="82">
        <f t="shared" si="14"/>
        <v>143</v>
      </c>
      <c r="B150" s="76" t="s">
        <v>271</v>
      </c>
      <c r="C150" s="77">
        <v>208533414678</v>
      </c>
      <c r="D150" s="78" t="s">
        <v>34</v>
      </c>
      <c r="E150" s="89" t="s">
        <v>159</v>
      </c>
      <c r="F150" s="90"/>
      <c r="G150" s="78" t="s">
        <v>89</v>
      </c>
      <c r="H150" s="145">
        <v>125901001508506</v>
      </c>
      <c r="I150" s="80">
        <v>125901001508506</v>
      </c>
      <c r="J150" s="81"/>
      <c r="K150" s="82" t="s">
        <v>31</v>
      </c>
      <c r="L150" s="83">
        <v>1000000</v>
      </c>
      <c r="M150" s="83">
        <v>0</v>
      </c>
      <c r="N150" s="83">
        <v>1000000</v>
      </c>
      <c r="O150" s="84">
        <v>3</v>
      </c>
      <c r="P150" s="85"/>
      <c r="Q150" s="120" t="s">
        <v>225</v>
      </c>
      <c r="R150" s="120"/>
      <c r="S150" s="121" t="s">
        <v>169</v>
      </c>
      <c r="T150" s="75" t="str">
        <f t="shared" si="16"/>
        <v>08</v>
      </c>
      <c r="V150" s="74" t="str">
        <f t="shared" si="13"/>
        <v>5334</v>
      </c>
    </row>
    <row r="151" spans="1:22" s="75" customFormat="1" ht="19.5" customHeight="1">
      <c r="A151" s="82">
        <f t="shared" si="14"/>
        <v>144</v>
      </c>
      <c r="B151" s="76" t="s">
        <v>91</v>
      </c>
      <c r="C151" s="77">
        <v>207533409580</v>
      </c>
      <c r="D151" s="78" t="s">
        <v>34</v>
      </c>
      <c r="E151" s="89" t="s">
        <v>159</v>
      </c>
      <c r="F151" s="90"/>
      <c r="G151" s="78" t="s">
        <v>89</v>
      </c>
      <c r="H151" s="145">
        <v>125901001507500</v>
      </c>
      <c r="I151" s="80">
        <v>125901001507500</v>
      </c>
      <c r="J151" s="81"/>
      <c r="K151" s="82" t="s">
        <v>31</v>
      </c>
      <c r="L151" s="83">
        <v>1000000</v>
      </c>
      <c r="M151" s="83">
        <v>0</v>
      </c>
      <c r="N151" s="83">
        <v>1000000</v>
      </c>
      <c r="O151" s="84">
        <v>2</v>
      </c>
      <c r="P151" s="85"/>
      <c r="Q151" s="120" t="s">
        <v>226</v>
      </c>
      <c r="R151" s="120"/>
      <c r="S151" s="121" t="s">
        <v>169</v>
      </c>
      <c r="T151" s="75" t="str">
        <f t="shared" si="16"/>
        <v>07</v>
      </c>
      <c r="V151" s="74" t="str">
        <f t="shared" si="13"/>
        <v>5334</v>
      </c>
    </row>
    <row r="152" spans="1:22" s="75" customFormat="1" ht="19.5" customHeight="1">
      <c r="A152" s="82">
        <f t="shared" si="14"/>
        <v>145</v>
      </c>
      <c r="B152" s="76" t="s">
        <v>93</v>
      </c>
      <c r="C152" s="77">
        <v>207533408615</v>
      </c>
      <c r="D152" s="78" t="s">
        <v>40</v>
      </c>
      <c r="E152" s="89" t="s">
        <v>159</v>
      </c>
      <c r="F152" s="90"/>
      <c r="G152" s="78" t="s">
        <v>89</v>
      </c>
      <c r="H152" s="145">
        <v>125901001506504</v>
      </c>
      <c r="I152" s="80">
        <v>125901001506504</v>
      </c>
      <c r="J152" s="81" t="s">
        <v>38</v>
      </c>
      <c r="K152" s="82" t="s">
        <v>31</v>
      </c>
      <c r="L152" s="83">
        <v>400000</v>
      </c>
      <c r="M152" s="83">
        <v>600000</v>
      </c>
      <c r="N152" s="83">
        <v>1000000</v>
      </c>
      <c r="O152" s="84">
        <v>1</v>
      </c>
      <c r="P152" s="85"/>
      <c r="Q152" s="120" t="s">
        <v>227</v>
      </c>
      <c r="R152" s="120"/>
      <c r="S152" s="121" t="s">
        <v>169</v>
      </c>
      <c r="T152" s="75" t="str">
        <f t="shared" si="16"/>
        <v>07</v>
      </c>
      <c r="V152" s="74" t="str">
        <f t="shared" si="13"/>
        <v>5334</v>
      </c>
    </row>
    <row r="153" spans="1:22" s="75" customFormat="1" ht="19.5" customHeight="1">
      <c r="A153" s="82">
        <f t="shared" si="14"/>
        <v>146</v>
      </c>
      <c r="B153" s="76" t="s">
        <v>389</v>
      </c>
      <c r="C153" s="77">
        <v>208533414723</v>
      </c>
      <c r="D153" s="78" t="s">
        <v>40</v>
      </c>
      <c r="E153" s="89" t="s">
        <v>159</v>
      </c>
      <c r="F153" s="90"/>
      <c r="G153" s="78" t="s">
        <v>89</v>
      </c>
      <c r="H153" s="145">
        <v>125901001505508</v>
      </c>
      <c r="I153" s="80">
        <v>125901001505508</v>
      </c>
      <c r="J153" s="81"/>
      <c r="K153" s="82" t="s">
        <v>31</v>
      </c>
      <c r="L153" s="83">
        <v>1500000</v>
      </c>
      <c r="M153" s="83">
        <v>0</v>
      </c>
      <c r="N153" s="83">
        <v>1500000</v>
      </c>
      <c r="O153" s="84">
        <v>2</v>
      </c>
      <c r="P153" s="85"/>
      <c r="Q153" s="120" t="s">
        <v>228</v>
      </c>
      <c r="R153" s="120"/>
      <c r="S153" s="121" t="s">
        <v>169</v>
      </c>
      <c r="T153" s="75" t="str">
        <f t="shared" si="16"/>
        <v>08</v>
      </c>
      <c r="V153" s="74" t="str">
        <f t="shared" si="13"/>
        <v>5334</v>
      </c>
    </row>
    <row r="154" spans="1:22" s="75" customFormat="1" ht="19.5" customHeight="1">
      <c r="A154" s="82">
        <f t="shared" si="14"/>
        <v>147</v>
      </c>
      <c r="B154" s="76" t="s">
        <v>272</v>
      </c>
      <c r="C154" s="77">
        <v>208533414693</v>
      </c>
      <c r="D154" s="78" t="s">
        <v>40</v>
      </c>
      <c r="E154" s="89" t="s">
        <v>159</v>
      </c>
      <c r="F154" s="90"/>
      <c r="G154" s="78" t="s">
        <v>89</v>
      </c>
      <c r="H154" s="145">
        <v>125901001504502</v>
      </c>
      <c r="I154" s="80">
        <v>125901001504502</v>
      </c>
      <c r="J154" s="81"/>
      <c r="K154" s="82" t="s">
        <v>31</v>
      </c>
      <c r="L154" s="83">
        <v>750000</v>
      </c>
      <c r="M154" s="83">
        <v>0</v>
      </c>
      <c r="N154" s="83">
        <v>750000</v>
      </c>
      <c r="O154" s="84">
        <v>4</v>
      </c>
      <c r="P154" s="85"/>
      <c r="Q154" s="120" t="s">
        <v>229</v>
      </c>
      <c r="R154" s="120"/>
      <c r="S154" s="121" t="s">
        <v>169</v>
      </c>
      <c r="T154" s="75" t="str">
        <f t="shared" si="16"/>
        <v>08</v>
      </c>
      <c r="V154" s="74" t="str">
        <f t="shared" si="13"/>
        <v>5334</v>
      </c>
    </row>
    <row r="155" spans="1:22" s="75" customFormat="1" ht="19.5" customHeight="1">
      <c r="A155" s="82">
        <f t="shared" si="14"/>
        <v>148</v>
      </c>
      <c r="B155" s="76" t="s">
        <v>92</v>
      </c>
      <c r="C155" s="77">
        <v>207533409584</v>
      </c>
      <c r="D155" s="78" t="s">
        <v>34</v>
      </c>
      <c r="E155" s="89" t="s">
        <v>159</v>
      </c>
      <c r="F155" s="90"/>
      <c r="G155" s="78" t="s">
        <v>89</v>
      </c>
      <c r="H155" s="145">
        <v>125901001501504</v>
      </c>
      <c r="I155" s="80">
        <v>125901001501504</v>
      </c>
      <c r="J155" s="81"/>
      <c r="K155" s="82" t="s">
        <v>31</v>
      </c>
      <c r="L155" s="83">
        <v>1000000</v>
      </c>
      <c r="M155" s="83">
        <v>0</v>
      </c>
      <c r="N155" s="83">
        <v>1000000</v>
      </c>
      <c r="O155" s="84">
        <v>4</v>
      </c>
      <c r="P155" s="85"/>
      <c r="Q155" s="120" t="s">
        <v>230</v>
      </c>
      <c r="R155" s="120"/>
      <c r="S155" s="121" t="s">
        <v>169</v>
      </c>
      <c r="T155" s="75" t="str">
        <f t="shared" si="16"/>
        <v>07</v>
      </c>
      <c r="V155" s="74" t="str">
        <f t="shared" si="13"/>
        <v>5334</v>
      </c>
    </row>
    <row r="156" spans="1:22" s="75" customFormat="1" ht="19.5" customHeight="1">
      <c r="A156" s="82">
        <f t="shared" si="14"/>
        <v>149</v>
      </c>
      <c r="B156" s="76" t="s">
        <v>248</v>
      </c>
      <c r="C156" s="77">
        <v>208171419636</v>
      </c>
      <c r="D156" s="78" t="s">
        <v>34</v>
      </c>
      <c r="E156" s="89" t="s">
        <v>381</v>
      </c>
      <c r="F156" s="90"/>
      <c r="G156" s="78" t="s">
        <v>160</v>
      </c>
      <c r="H156" s="145">
        <v>122901002816505</v>
      </c>
      <c r="I156" s="80">
        <v>122901002816505</v>
      </c>
      <c r="J156" s="81"/>
      <c r="K156" s="82" t="s">
        <v>31</v>
      </c>
      <c r="L156" s="83">
        <v>750000</v>
      </c>
      <c r="M156" s="83">
        <v>0</v>
      </c>
      <c r="N156" s="83">
        <v>750000</v>
      </c>
      <c r="O156" s="84">
        <v>3</v>
      </c>
      <c r="P156" s="85"/>
      <c r="Q156" s="120" t="s">
        <v>231</v>
      </c>
      <c r="R156" s="120"/>
      <c r="S156" s="121" t="s">
        <v>169</v>
      </c>
      <c r="T156" s="75" t="str">
        <f t="shared" si="16"/>
        <v>08</v>
      </c>
      <c r="V156" s="74">
        <v>8114</v>
      </c>
    </row>
    <row r="157" spans="1:22" s="75" customFormat="1" ht="19.5" customHeight="1">
      <c r="A157" s="82">
        <f t="shared" si="14"/>
        <v>150</v>
      </c>
      <c r="B157" s="76" t="s">
        <v>304</v>
      </c>
      <c r="C157" s="77">
        <v>208171416008</v>
      </c>
      <c r="D157" s="78" t="s">
        <v>34</v>
      </c>
      <c r="E157" s="89" t="s">
        <v>381</v>
      </c>
      <c r="F157" s="90"/>
      <c r="G157" s="78" t="s">
        <v>160</v>
      </c>
      <c r="H157" s="145">
        <v>122901002817501</v>
      </c>
      <c r="I157" s="80">
        <v>122901002817501</v>
      </c>
      <c r="J157" s="81" t="s">
        <v>38</v>
      </c>
      <c r="K157" s="82" t="s">
        <v>31</v>
      </c>
      <c r="L157" s="83"/>
      <c r="M157" s="83">
        <v>1700000</v>
      </c>
      <c r="N157" s="83">
        <v>1700000</v>
      </c>
      <c r="O157" s="84">
        <v>3</v>
      </c>
      <c r="P157" s="85"/>
      <c r="Q157" s="120" t="s">
        <v>366</v>
      </c>
      <c r="R157" s="120"/>
      <c r="S157" s="121" t="s">
        <v>169</v>
      </c>
      <c r="T157" s="75" t="str">
        <f t="shared" si="16"/>
        <v>08</v>
      </c>
      <c r="V157" s="74">
        <v>8114</v>
      </c>
    </row>
    <row r="158" spans="1:22" s="75" customFormat="1" ht="19.5" customHeight="1">
      <c r="A158" s="82">
        <f t="shared" si="14"/>
        <v>151</v>
      </c>
      <c r="B158" s="158" t="s">
        <v>491</v>
      </c>
      <c r="C158" s="77">
        <v>208171416012</v>
      </c>
      <c r="D158" s="78" t="s">
        <v>34</v>
      </c>
      <c r="E158" s="89" t="s">
        <v>381</v>
      </c>
      <c r="F158" s="90"/>
      <c r="G158" s="78" t="s">
        <v>160</v>
      </c>
      <c r="H158" s="145">
        <v>122901002818507</v>
      </c>
      <c r="I158" s="80">
        <v>122901002818507</v>
      </c>
      <c r="J158" s="81"/>
      <c r="K158" s="82" t="s">
        <v>31</v>
      </c>
      <c r="L158" s="83">
        <v>1000000</v>
      </c>
      <c r="M158" s="83">
        <v>0</v>
      </c>
      <c r="N158" s="83">
        <v>1000000</v>
      </c>
      <c r="O158" s="84">
        <v>3</v>
      </c>
      <c r="P158" s="85"/>
      <c r="Q158" s="120" t="s">
        <v>232</v>
      </c>
      <c r="R158" s="120"/>
      <c r="S158" s="121" t="s">
        <v>169</v>
      </c>
      <c r="T158" s="75" t="str">
        <f t="shared" si="16"/>
        <v>08</v>
      </c>
      <c r="V158" s="74">
        <v>8114</v>
      </c>
    </row>
    <row r="159" spans="1:22" s="75" customFormat="1" ht="19.5" customHeight="1">
      <c r="A159" s="82">
        <f t="shared" si="14"/>
        <v>152</v>
      </c>
      <c r="B159" s="76" t="s">
        <v>383</v>
      </c>
      <c r="C159" s="77">
        <v>207351409603</v>
      </c>
      <c r="D159" s="78" t="s">
        <v>34</v>
      </c>
      <c r="E159" s="89" t="s">
        <v>152</v>
      </c>
      <c r="F159" s="90"/>
      <c r="G159" s="78" t="s">
        <v>160</v>
      </c>
      <c r="H159" s="145">
        <v>122901002819503</v>
      </c>
      <c r="I159" s="80">
        <v>122901002819503</v>
      </c>
      <c r="J159" s="81"/>
      <c r="K159" s="82" t="s">
        <v>31</v>
      </c>
      <c r="L159" s="83">
        <v>750000</v>
      </c>
      <c r="M159" s="83"/>
      <c r="N159" s="83">
        <v>750000</v>
      </c>
      <c r="O159" s="84">
        <v>4</v>
      </c>
      <c r="P159" s="85"/>
      <c r="Q159" s="120"/>
      <c r="R159" s="120"/>
      <c r="S159" s="121" t="s">
        <v>169</v>
      </c>
      <c r="T159" s="75" t="str">
        <f t="shared" si="16"/>
        <v>07</v>
      </c>
      <c r="V159" s="74">
        <v>8214</v>
      </c>
    </row>
    <row r="160" spans="1:22" s="75" customFormat="1" ht="19.5" customHeight="1">
      <c r="A160" s="82">
        <f t="shared" si="14"/>
        <v>153</v>
      </c>
      <c r="B160" s="76" t="s">
        <v>413</v>
      </c>
      <c r="C160" s="77">
        <v>208351412121</v>
      </c>
      <c r="D160" s="78" t="s">
        <v>40</v>
      </c>
      <c r="E160" s="89" t="s">
        <v>152</v>
      </c>
      <c r="F160" s="90"/>
      <c r="G160" s="78" t="s">
        <v>160</v>
      </c>
      <c r="H160" s="145">
        <v>122901002820504</v>
      </c>
      <c r="I160" s="80">
        <v>122901002820504</v>
      </c>
      <c r="J160" s="81"/>
      <c r="K160" s="82" t="s">
        <v>31</v>
      </c>
      <c r="L160" s="83">
        <v>650000</v>
      </c>
      <c r="M160" s="83">
        <v>0</v>
      </c>
      <c r="N160" s="83">
        <v>650000</v>
      </c>
      <c r="O160" s="84">
        <v>3</v>
      </c>
      <c r="P160" s="85"/>
      <c r="Q160" s="120" t="s">
        <v>233</v>
      </c>
      <c r="R160" s="120"/>
      <c r="S160" s="121" t="s">
        <v>169</v>
      </c>
      <c r="T160" s="75" t="str">
        <f t="shared" si="16"/>
        <v>08</v>
      </c>
      <c r="V160" s="74">
        <v>8214</v>
      </c>
    </row>
    <row r="161" spans="1:22" s="75" customFormat="1" ht="19.5" customHeight="1">
      <c r="A161" s="82">
        <f t="shared" si="14"/>
        <v>154</v>
      </c>
      <c r="B161" s="76" t="s">
        <v>54</v>
      </c>
      <c r="C161" s="77">
        <v>207351412112</v>
      </c>
      <c r="D161" s="78" t="s">
        <v>40</v>
      </c>
      <c r="E161" s="89" t="s">
        <v>152</v>
      </c>
      <c r="F161" s="90"/>
      <c r="G161" s="78" t="s">
        <v>160</v>
      </c>
      <c r="H161" s="145">
        <v>122901002821500</v>
      </c>
      <c r="I161" s="80">
        <v>122901002821500</v>
      </c>
      <c r="J161" s="81"/>
      <c r="K161" s="82" t="s">
        <v>31</v>
      </c>
      <c r="L161" s="83">
        <v>2500000</v>
      </c>
      <c r="M161" s="83">
        <v>0</v>
      </c>
      <c r="N161" s="83">
        <v>2500000</v>
      </c>
      <c r="O161" s="105">
        <v>3</v>
      </c>
      <c r="P161" s="99"/>
      <c r="Q161" s="122"/>
      <c r="R161" s="122"/>
      <c r="S161" s="123" t="s">
        <v>169</v>
      </c>
      <c r="V161" s="74">
        <v>8214</v>
      </c>
    </row>
    <row r="162" spans="1:42" s="75" customFormat="1" ht="19.5" customHeight="1">
      <c r="A162" s="82">
        <f t="shared" si="14"/>
        <v>155</v>
      </c>
      <c r="B162" s="76" t="s">
        <v>70</v>
      </c>
      <c r="C162" s="77">
        <v>207351408195</v>
      </c>
      <c r="D162" s="78" t="s">
        <v>34</v>
      </c>
      <c r="E162" s="89" t="s">
        <v>152</v>
      </c>
      <c r="F162" s="90"/>
      <c r="G162" s="78" t="s">
        <v>160</v>
      </c>
      <c r="H162" s="145">
        <v>122901002822506</v>
      </c>
      <c r="I162" s="80">
        <v>122901002822506</v>
      </c>
      <c r="J162" s="81"/>
      <c r="K162" s="82" t="s">
        <v>31</v>
      </c>
      <c r="L162" s="83">
        <v>600000</v>
      </c>
      <c r="M162" s="83">
        <v>0</v>
      </c>
      <c r="N162" s="83">
        <v>600000</v>
      </c>
      <c r="O162" s="84">
        <v>2</v>
      </c>
      <c r="P162" s="85"/>
      <c r="Q162" s="120" t="s">
        <v>307</v>
      </c>
      <c r="R162" s="120"/>
      <c r="S162" s="121" t="s">
        <v>169</v>
      </c>
      <c r="T162" s="75" t="str">
        <f aca="true" t="shared" si="17" ref="T162:T171">MID(C162,2,2)</f>
        <v>07</v>
      </c>
      <c r="V162" s="74">
        <v>8214</v>
      </c>
      <c r="AM162" s="91"/>
      <c r="AN162" s="91"/>
      <c r="AO162" s="91"/>
      <c r="AP162" s="91"/>
    </row>
    <row r="163" spans="1:38" s="91" customFormat="1" ht="19.5" customHeight="1">
      <c r="A163" s="82">
        <f t="shared" si="14"/>
        <v>156</v>
      </c>
      <c r="B163" s="76" t="s">
        <v>376</v>
      </c>
      <c r="C163" s="77">
        <v>208351417452</v>
      </c>
      <c r="D163" s="78" t="s">
        <v>40</v>
      </c>
      <c r="E163" s="89" t="s">
        <v>152</v>
      </c>
      <c r="F163" s="90"/>
      <c r="G163" s="78" t="s">
        <v>160</v>
      </c>
      <c r="H163" s="145">
        <v>122901002823502</v>
      </c>
      <c r="I163" s="80">
        <v>122901002823502</v>
      </c>
      <c r="J163" s="81"/>
      <c r="K163" s="82" t="s">
        <v>31</v>
      </c>
      <c r="L163" s="83">
        <v>1497274</v>
      </c>
      <c r="M163" s="83">
        <v>0</v>
      </c>
      <c r="N163" s="83">
        <v>1497274</v>
      </c>
      <c r="O163" s="84">
        <v>2</v>
      </c>
      <c r="P163" s="85"/>
      <c r="Q163" s="120" t="s">
        <v>308</v>
      </c>
      <c r="R163" s="120"/>
      <c r="S163" s="121" t="s">
        <v>169</v>
      </c>
      <c r="T163" s="75" t="str">
        <f t="shared" si="17"/>
        <v>08</v>
      </c>
      <c r="U163" s="75"/>
      <c r="V163" s="74">
        <v>8214</v>
      </c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</row>
    <row r="164" spans="1:38" s="91" customFormat="1" ht="19.5" customHeight="1">
      <c r="A164" s="82">
        <f t="shared" si="14"/>
        <v>157</v>
      </c>
      <c r="B164" s="76" t="s">
        <v>391</v>
      </c>
      <c r="C164" s="77">
        <v>207351409200</v>
      </c>
      <c r="D164" s="78" t="s">
        <v>40</v>
      </c>
      <c r="E164" s="89" t="s">
        <v>152</v>
      </c>
      <c r="F164" s="90"/>
      <c r="G164" s="78" t="s">
        <v>160</v>
      </c>
      <c r="H164" s="145">
        <v>122901002824508</v>
      </c>
      <c r="I164" s="80">
        <v>122901002824508</v>
      </c>
      <c r="J164" s="81" t="s">
        <v>274</v>
      </c>
      <c r="K164" s="82" t="s">
        <v>31</v>
      </c>
      <c r="L164" s="83">
        <v>1000000</v>
      </c>
      <c r="M164" s="83">
        <v>513070</v>
      </c>
      <c r="N164" s="83">
        <f>L164+M164</f>
        <v>1513070</v>
      </c>
      <c r="O164" s="84">
        <v>2</v>
      </c>
      <c r="P164" s="85"/>
      <c r="Q164" s="120" t="s">
        <v>306</v>
      </c>
      <c r="R164" s="120"/>
      <c r="S164" s="121" t="s">
        <v>169</v>
      </c>
      <c r="T164" s="75" t="str">
        <f t="shared" si="17"/>
        <v>07</v>
      </c>
      <c r="U164" s="75"/>
      <c r="V164" s="74">
        <v>8214</v>
      </c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</row>
    <row r="165" spans="1:38" s="91" customFormat="1" ht="19.5" customHeight="1">
      <c r="A165" s="82">
        <f t="shared" si="14"/>
        <v>158</v>
      </c>
      <c r="B165" s="76" t="s">
        <v>53</v>
      </c>
      <c r="C165" s="77">
        <v>207351412108</v>
      </c>
      <c r="D165" s="78" t="s">
        <v>40</v>
      </c>
      <c r="E165" s="89" t="s">
        <v>152</v>
      </c>
      <c r="F165" s="90"/>
      <c r="G165" s="78" t="s">
        <v>160</v>
      </c>
      <c r="H165" s="145">
        <v>122901002825504</v>
      </c>
      <c r="I165" s="80">
        <v>122901002825504</v>
      </c>
      <c r="J165" s="81"/>
      <c r="K165" s="82" t="s">
        <v>31</v>
      </c>
      <c r="L165" s="83">
        <v>1500000</v>
      </c>
      <c r="M165" s="83">
        <v>0</v>
      </c>
      <c r="N165" s="83">
        <v>1500000</v>
      </c>
      <c r="O165" s="84">
        <v>3</v>
      </c>
      <c r="P165" s="85"/>
      <c r="Q165" s="120" t="s">
        <v>309</v>
      </c>
      <c r="R165" s="120"/>
      <c r="S165" s="121" t="s">
        <v>169</v>
      </c>
      <c r="T165" s="75" t="str">
        <f t="shared" si="17"/>
        <v>07</v>
      </c>
      <c r="U165" s="75"/>
      <c r="V165" s="74">
        <v>8214</v>
      </c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</row>
    <row r="166" spans="1:38" s="91" customFormat="1" ht="19.5" customHeight="1">
      <c r="A166" s="82">
        <f t="shared" si="14"/>
        <v>159</v>
      </c>
      <c r="B166" s="76" t="s">
        <v>414</v>
      </c>
      <c r="C166" s="77">
        <v>208351417474</v>
      </c>
      <c r="D166" s="78" t="s">
        <v>40</v>
      </c>
      <c r="E166" s="89" t="s">
        <v>152</v>
      </c>
      <c r="F166" s="90"/>
      <c r="G166" s="78" t="s">
        <v>160</v>
      </c>
      <c r="H166" s="145">
        <v>122901002826500</v>
      </c>
      <c r="I166" s="80">
        <v>122901002826500</v>
      </c>
      <c r="J166" s="81" t="s">
        <v>38</v>
      </c>
      <c r="K166" s="82" t="s">
        <v>37</v>
      </c>
      <c r="L166" s="83">
        <v>0</v>
      </c>
      <c r="M166" s="83">
        <v>700000</v>
      </c>
      <c r="N166" s="83">
        <v>700000</v>
      </c>
      <c r="O166" s="84">
        <v>3</v>
      </c>
      <c r="P166" s="85"/>
      <c r="Q166" s="120" t="s">
        <v>311</v>
      </c>
      <c r="R166" s="120"/>
      <c r="S166" s="121" t="s">
        <v>169</v>
      </c>
      <c r="T166" s="75" t="str">
        <f t="shared" si="17"/>
        <v>08</v>
      </c>
      <c r="U166" s="75"/>
      <c r="V166" s="74">
        <v>8214</v>
      </c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</row>
    <row r="167" spans="1:42" s="91" customFormat="1" ht="19.5" customHeight="1">
      <c r="A167" s="82">
        <f t="shared" si="14"/>
        <v>160</v>
      </c>
      <c r="B167" s="76" t="s">
        <v>45</v>
      </c>
      <c r="C167" s="77">
        <v>207351412100</v>
      </c>
      <c r="D167" s="78" t="s">
        <v>40</v>
      </c>
      <c r="E167" s="89" t="s">
        <v>152</v>
      </c>
      <c r="F167" s="90"/>
      <c r="G167" s="78" t="s">
        <v>160</v>
      </c>
      <c r="H167" s="145">
        <v>122901002827506</v>
      </c>
      <c r="I167" s="80">
        <v>122901002827506</v>
      </c>
      <c r="J167" s="81"/>
      <c r="K167" s="82" t="s">
        <v>31</v>
      </c>
      <c r="L167" s="83">
        <v>600000</v>
      </c>
      <c r="M167" s="83">
        <v>0</v>
      </c>
      <c r="N167" s="83">
        <v>600000</v>
      </c>
      <c r="O167" s="84">
        <v>2</v>
      </c>
      <c r="P167" s="85"/>
      <c r="Q167" s="120" t="s">
        <v>234</v>
      </c>
      <c r="R167" s="120"/>
      <c r="S167" s="121" t="s">
        <v>169</v>
      </c>
      <c r="T167" s="75" t="str">
        <f t="shared" si="17"/>
        <v>07</v>
      </c>
      <c r="U167" s="75"/>
      <c r="V167" s="74">
        <v>8214</v>
      </c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</row>
    <row r="168" spans="1:22" s="75" customFormat="1" ht="19.5" customHeight="1">
      <c r="A168" s="82">
        <f t="shared" si="14"/>
        <v>161</v>
      </c>
      <c r="B168" s="76" t="s">
        <v>42</v>
      </c>
      <c r="C168" s="77">
        <v>207821412113</v>
      </c>
      <c r="D168" s="78" t="s">
        <v>40</v>
      </c>
      <c r="E168" s="89" t="s">
        <v>152</v>
      </c>
      <c r="F168" s="90"/>
      <c r="G168" s="78" t="s">
        <v>160</v>
      </c>
      <c r="H168" s="145">
        <v>122901002828502</v>
      </c>
      <c r="I168" s="80">
        <v>122901002828502</v>
      </c>
      <c r="J168" s="81" t="s">
        <v>33</v>
      </c>
      <c r="K168" s="82" t="s">
        <v>31</v>
      </c>
      <c r="L168" s="83">
        <v>750000</v>
      </c>
      <c r="M168" s="83">
        <v>0</v>
      </c>
      <c r="N168" s="83">
        <v>750000</v>
      </c>
      <c r="O168" s="84">
        <v>5</v>
      </c>
      <c r="P168" s="85"/>
      <c r="Q168" s="120" t="s">
        <v>339</v>
      </c>
      <c r="R168" s="120"/>
      <c r="S168" s="121" t="s">
        <v>169</v>
      </c>
      <c r="T168" s="75" t="str">
        <f t="shared" si="17"/>
        <v>07</v>
      </c>
      <c r="V168" s="74" t="str">
        <f>MID(C168,4,4)</f>
        <v>8214</v>
      </c>
    </row>
    <row r="169" spans="1:22" s="75" customFormat="1" ht="19.5" customHeight="1">
      <c r="A169" s="82">
        <f t="shared" si="14"/>
        <v>162</v>
      </c>
      <c r="B169" s="76" t="s">
        <v>57</v>
      </c>
      <c r="C169" s="77">
        <v>207351412104</v>
      </c>
      <c r="D169" s="78" t="s">
        <v>40</v>
      </c>
      <c r="E169" s="89" t="s">
        <v>152</v>
      </c>
      <c r="F169" s="90"/>
      <c r="G169" s="78" t="s">
        <v>160</v>
      </c>
      <c r="H169" s="145">
        <v>122901002829508</v>
      </c>
      <c r="I169" s="80">
        <v>122901002829508</v>
      </c>
      <c r="J169" s="81" t="s">
        <v>396</v>
      </c>
      <c r="K169" s="82" t="s">
        <v>31</v>
      </c>
      <c r="L169" s="83">
        <v>900000</v>
      </c>
      <c r="M169" s="83">
        <v>0</v>
      </c>
      <c r="N169" s="83">
        <v>900000</v>
      </c>
      <c r="O169" s="84">
        <v>1</v>
      </c>
      <c r="P169" s="85"/>
      <c r="Q169" s="120" t="s">
        <v>235</v>
      </c>
      <c r="R169" s="120"/>
      <c r="S169" s="121" t="s">
        <v>169</v>
      </c>
      <c r="T169" s="75" t="str">
        <f t="shared" si="17"/>
        <v>07</v>
      </c>
      <c r="V169" s="74">
        <v>8214</v>
      </c>
    </row>
    <row r="170" spans="1:22" s="75" customFormat="1" ht="19.5" customHeight="1">
      <c r="A170" s="82">
        <f t="shared" si="14"/>
        <v>163</v>
      </c>
      <c r="B170" s="76" t="s">
        <v>52</v>
      </c>
      <c r="C170" s="77">
        <v>207351412094</v>
      </c>
      <c r="D170" s="78" t="s">
        <v>40</v>
      </c>
      <c r="E170" s="89" t="s">
        <v>152</v>
      </c>
      <c r="F170" s="90"/>
      <c r="G170" s="78" t="s">
        <v>160</v>
      </c>
      <c r="H170" s="145">
        <v>122901002830509</v>
      </c>
      <c r="I170" s="80">
        <v>122901002830509</v>
      </c>
      <c r="J170" s="81"/>
      <c r="K170" s="82" t="s">
        <v>31</v>
      </c>
      <c r="L170" s="83">
        <v>2606288</v>
      </c>
      <c r="M170" s="83">
        <v>0</v>
      </c>
      <c r="N170" s="83">
        <v>2606288</v>
      </c>
      <c r="O170" s="84">
        <v>4</v>
      </c>
      <c r="P170" s="85"/>
      <c r="Q170" s="120" t="s">
        <v>329</v>
      </c>
      <c r="R170" s="120"/>
      <c r="S170" s="121" t="s">
        <v>169</v>
      </c>
      <c r="T170" s="75" t="str">
        <f t="shared" si="17"/>
        <v>07</v>
      </c>
      <c r="V170" s="74">
        <v>8214</v>
      </c>
    </row>
    <row r="171" spans="1:42" s="75" customFormat="1" ht="19.5" customHeight="1">
      <c r="A171" s="82">
        <f t="shared" si="14"/>
        <v>164</v>
      </c>
      <c r="B171" s="76" t="s">
        <v>415</v>
      </c>
      <c r="C171" s="77">
        <v>208351412142</v>
      </c>
      <c r="D171" s="78" t="s">
        <v>40</v>
      </c>
      <c r="E171" s="89" t="s">
        <v>152</v>
      </c>
      <c r="F171" s="90"/>
      <c r="G171" s="78" t="s">
        <v>160</v>
      </c>
      <c r="H171" s="145">
        <v>122901002831505</v>
      </c>
      <c r="I171" s="80">
        <v>122901002831505</v>
      </c>
      <c r="J171" s="81"/>
      <c r="K171" s="82" t="s">
        <v>31</v>
      </c>
      <c r="L171" s="83">
        <v>1047600</v>
      </c>
      <c r="M171" s="83">
        <v>0</v>
      </c>
      <c r="N171" s="83">
        <v>1047600</v>
      </c>
      <c r="O171" s="84">
        <v>2</v>
      </c>
      <c r="P171" s="85"/>
      <c r="Q171" s="120" t="s">
        <v>325</v>
      </c>
      <c r="R171" s="120"/>
      <c r="S171" s="121" t="s">
        <v>169</v>
      </c>
      <c r="T171" s="75" t="str">
        <f t="shared" si="17"/>
        <v>08</v>
      </c>
      <c r="V171" s="74">
        <v>8214</v>
      </c>
      <c r="AM171" s="91"/>
      <c r="AN171" s="91"/>
      <c r="AO171" s="91"/>
      <c r="AP171" s="91"/>
    </row>
    <row r="172" spans="1:42" s="91" customFormat="1" ht="19.5" customHeight="1">
      <c r="A172" s="82">
        <f t="shared" si="14"/>
        <v>165</v>
      </c>
      <c r="B172" s="76" t="s">
        <v>262</v>
      </c>
      <c r="C172" s="77">
        <v>208351417468</v>
      </c>
      <c r="D172" s="78" t="s">
        <v>40</v>
      </c>
      <c r="E172" s="89" t="s">
        <v>152</v>
      </c>
      <c r="F172" s="90"/>
      <c r="G172" s="78" t="s">
        <v>160</v>
      </c>
      <c r="H172" s="145">
        <v>122901002832501</v>
      </c>
      <c r="I172" s="80">
        <v>122901002832501</v>
      </c>
      <c r="J172" s="81"/>
      <c r="K172" s="97" t="s">
        <v>31</v>
      </c>
      <c r="L172" s="83">
        <v>500000</v>
      </c>
      <c r="M172" s="83">
        <v>0</v>
      </c>
      <c r="N172" s="83">
        <v>500000</v>
      </c>
      <c r="O172" s="110">
        <v>1</v>
      </c>
      <c r="P172" s="85"/>
      <c r="Q172" s="102"/>
      <c r="R172" s="102"/>
      <c r="S172" s="107"/>
      <c r="T172" s="75"/>
      <c r="U172" s="75"/>
      <c r="V172" s="74">
        <v>8214</v>
      </c>
      <c r="Z172" s="85"/>
      <c r="AA172" s="85"/>
      <c r="AB172" s="87"/>
      <c r="AD172" s="85"/>
      <c r="AE172" s="85"/>
      <c r="AF172" s="85"/>
      <c r="AG172" s="85"/>
      <c r="AH172" s="85"/>
      <c r="AI172" s="85"/>
      <c r="AJ172" s="85"/>
      <c r="AK172" s="75"/>
      <c r="AL172" s="96"/>
      <c r="AM172" s="96"/>
      <c r="AN172" s="75"/>
      <c r="AO172" s="75"/>
      <c r="AP172" s="75"/>
    </row>
    <row r="173" spans="1:42" s="75" customFormat="1" ht="19.5" customHeight="1">
      <c r="A173" s="82">
        <f t="shared" si="14"/>
        <v>166</v>
      </c>
      <c r="B173" s="76" t="s">
        <v>72</v>
      </c>
      <c r="C173" s="77">
        <v>207351405985</v>
      </c>
      <c r="D173" s="78" t="s">
        <v>40</v>
      </c>
      <c r="E173" s="89" t="s">
        <v>152</v>
      </c>
      <c r="F173" s="90"/>
      <c r="G173" s="78" t="s">
        <v>160</v>
      </c>
      <c r="H173" s="145">
        <v>122901002833507</v>
      </c>
      <c r="I173" s="80">
        <v>122901002833507</v>
      </c>
      <c r="J173" s="81"/>
      <c r="K173" s="82" t="s">
        <v>31</v>
      </c>
      <c r="L173" s="83">
        <v>1500000</v>
      </c>
      <c r="M173" s="83">
        <v>0</v>
      </c>
      <c r="N173" s="83">
        <v>1500000</v>
      </c>
      <c r="O173" s="84">
        <v>2</v>
      </c>
      <c r="P173" s="85"/>
      <c r="Q173" s="92" t="s">
        <v>324</v>
      </c>
      <c r="R173" s="92"/>
      <c r="S173" s="104" t="s">
        <v>169</v>
      </c>
      <c r="T173" s="75" t="str">
        <f>MID(C173,2,2)</f>
        <v>07</v>
      </c>
      <c r="V173" s="74">
        <v>8214</v>
      </c>
      <c r="AM173" s="91"/>
      <c r="AN173" s="91"/>
      <c r="AO173" s="91"/>
      <c r="AP173" s="91"/>
    </row>
    <row r="174" spans="1:42" s="91" customFormat="1" ht="19.5" customHeight="1">
      <c r="A174" s="82">
        <f t="shared" si="14"/>
        <v>167</v>
      </c>
      <c r="B174" s="76" t="s">
        <v>251</v>
      </c>
      <c r="C174" s="77">
        <v>208261411899</v>
      </c>
      <c r="D174" s="78" t="s">
        <v>34</v>
      </c>
      <c r="E174" s="89" t="s">
        <v>143</v>
      </c>
      <c r="F174" s="90"/>
      <c r="G174" s="78" t="s">
        <v>160</v>
      </c>
      <c r="H174" s="145">
        <v>122901002834503</v>
      </c>
      <c r="I174" s="80">
        <v>122901002834503</v>
      </c>
      <c r="J174" s="81" t="s">
        <v>38</v>
      </c>
      <c r="K174" s="82" t="s">
        <v>31</v>
      </c>
      <c r="L174" s="83">
        <v>920000</v>
      </c>
      <c r="M174" s="83">
        <v>0</v>
      </c>
      <c r="N174" s="83">
        <v>920000</v>
      </c>
      <c r="O174" s="84">
        <v>2</v>
      </c>
      <c r="P174" s="85"/>
      <c r="Q174" s="120" t="s">
        <v>237</v>
      </c>
      <c r="R174" s="120"/>
      <c r="S174" s="121" t="s">
        <v>169</v>
      </c>
      <c r="T174" s="75" t="str">
        <f>MID(C174,2,2)</f>
        <v>08</v>
      </c>
      <c r="U174" s="75"/>
      <c r="V174" s="74">
        <v>8314</v>
      </c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</row>
    <row r="175" spans="1:22" s="75" customFormat="1" ht="19.5" customHeight="1">
      <c r="A175" s="115">
        <f>A174+1</f>
        <v>168</v>
      </c>
      <c r="B175" s="124" t="s">
        <v>111</v>
      </c>
      <c r="C175" s="125">
        <v>207831411887</v>
      </c>
      <c r="D175" s="126" t="s">
        <v>34</v>
      </c>
      <c r="E175" s="127" t="s">
        <v>143</v>
      </c>
      <c r="F175" s="128"/>
      <c r="G175" s="126" t="s">
        <v>160</v>
      </c>
      <c r="H175" s="146">
        <v>122901002835509</v>
      </c>
      <c r="I175" s="80">
        <v>122901002835509</v>
      </c>
      <c r="J175" s="81"/>
      <c r="K175" s="82" t="s">
        <v>31</v>
      </c>
      <c r="L175" s="83">
        <v>1400000</v>
      </c>
      <c r="M175" s="83">
        <v>0</v>
      </c>
      <c r="N175" s="83">
        <v>1400000</v>
      </c>
      <c r="O175" s="84">
        <v>2</v>
      </c>
      <c r="P175" s="85"/>
      <c r="Q175" s="120" t="s">
        <v>238</v>
      </c>
      <c r="R175" s="120"/>
      <c r="S175" s="121" t="s">
        <v>169</v>
      </c>
      <c r="T175" s="75" t="str">
        <f>MID(C175,2,2)</f>
        <v>07</v>
      </c>
      <c r="V175" s="74" t="str">
        <f>MID(C175,4,4)</f>
        <v>8314</v>
      </c>
    </row>
    <row r="176" spans="1:22" s="75" customFormat="1" ht="12.75" customHeight="1">
      <c r="A176" s="129"/>
      <c r="B176" s="130"/>
      <c r="C176" s="131"/>
      <c r="D176" s="132"/>
      <c r="E176" s="130"/>
      <c r="F176" s="130"/>
      <c r="G176" s="132"/>
      <c r="H176" s="139"/>
      <c r="I176" s="133"/>
      <c r="J176" s="91"/>
      <c r="K176" s="85"/>
      <c r="L176" s="134"/>
      <c r="M176" s="134"/>
      <c r="N176" s="134"/>
      <c r="O176" s="85"/>
      <c r="P176" s="85"/>
      <c r="Q176" s="87"/>
      <c r="R176" s="87"/>
      <c r="S176" s="87"/>
      <c r="V176" s="74"/>
    </row>
    <row r="177" spans="1:22" s="75" customFormat="1" ht="12.75" customHeight="1">
      <c r="A177" s="85"/>
      <c r="B177" s="135"/>
      <c r="C177" s="136"/>
      <c r="D177" s="137"/>
      <c r="E177" s="135"/>
      <c r="F177" s="135"/>
      <c r="G177" s="137"/>
      <c r="H177" s="140"/>
      <c r="I177" s="133"/>
      <c r="J177" s="91"/>
      <c r="K177" s="85"/>
      <c r="L177" s="134"/>
      <c r="M177" s="134"/>
      <c r="N177" s="134"/>
      <c r="O177" s="85"/>
      <c r="P177" s="85"/>
      <c r="Q177" s="87"/>
      <c r="R177" s="87"/>
      <c r="S177" s="87"/>
      <c r="V177" s="74"/>
    </row>
    <row r="178" spans="1:22" s="75" customFormat="1" ht="12.75" customHeight="1">
      <c r="A178" s="85"/>
      <c r="B178" s="135"/>
      <c r="C178" s="136"/>
      <c r="D178" s="137"/>
      <c r="E178" s="135"/>
      <c r="F178" s="138"/>
      <c r="G178" s="137"/>
      <c r="H178" s="140"/>
      <c r="I178" s="133"/>
      <c r="J178" s="91"/>
      <c r="K178" s="85"/>
      <c r="L178" s="134"/>
      <c r="M178" s="134"/>
      <c r="N178" s="134"/>
      <c r="O178" s="85"/>
      <c r="P178" s="85"/>
      <c r="Q178" s="87"/>
      <c r="R178" s="87"/>
      <c r="S178" s="87"/>
      <c r="V178" s="74"/>
    </row>
    <row r="179" spans="1:22" s="75" customFormat="1" ht="15" customHeight="1">
      <c r="A179" s="85"/>
      <c r="B179" s="135"/>
      <c r="C179" s="136"/>
      <c r="D179" s="137"/>
      <c r="E179" s="135"/>
      <c r="F179" s="138" t="s">
        <v>486</v>
      </c>
      <c r="G179" s="137"/>
      <c r="H179" s="140"/>
      <c r="I179" s="133"/>
      <c r="J179" s="91"/>
      <c r="K179" s="85"/>
      <c r="L179" s="134"/>
      <c r="M179" s="134"/>
      <c r="N179" s="134"/>
      <c r="O179" s="85"/>
      <c r="P179" s="85"/>
      <c r="Q179" s="87"/>
      <c r="R179" s="87"/>
      <c r="S179" s="87"/>
      <c r="V179" s="74"/>
    </row>
    <row r="180" spans="1:22" s="75" customFormat="1" ht="12.75" customHeight="1">
      <c r="A180" s="85"/>
      <c r="B180" s="135"/>
      <c r="C180" s="136"/>
      <c r="D180" s="137"/>
      <c r="E180" s="135"/>
      <c r="F180" s="135"/>
      <c r="G180" s="137"/>
      <c r="H180" s="140"/>
      <c r="I180" s="133"/>
      <c r="J180" s="91"/>
      <c r="K180" s="85"/>
      <c r="L180" s="134"/>
      <c r="M180" s="134"/>
      <c r="N180" s="134"/>
      <c r="O180" s="85"/>
      <c r="P180" s="85"/>
      <c r="Q180" s="87"/>
      <c r="R180" s="87"/>
      <c r="S180" s="87"/>
      <c r="V180" s="74"/>
    </row>
    <row r="181" spans="1:22" s="75" customFormat="1" ht="12.75" customHeight="1">
      <c r="A181" s="85"/>
      <c r="B181" s="135"/>
      <c r="C181" s="136"/>
      <c r="D181" s="137"/>
      <c r="E181" s="135"/>
      <c r="F181" s="138" t="s">
        <v>493</v>
      </c>
      <c r="G181" s="137"/>
      <c r="H181" s="140"/>
      <c r="I181" s="133"/>
      <c r="J181" s="91"/>
      <c r="K181" s="85"/>
      <c r="L181" s="134"/>
      <c r="M181" s="134"/>
      <c r="N181" s="134"/>
      <c r="O181" s="85"/>
      <c r="P181" s="85"/>
      <c r="Q181" s="87"/>
      <c r="R181" s="87"/>
      <c r="S181" s="87"/>
      <c r="V181" s="74"/>
    </row>
    <row r="182" spans="1:22" s="75" customFormat="1" ht="12.75" customHeight="1">
      <c r="A182" s="85"/>
      <c r="B182" s="135"/>
      <c r="C182" s="136"/>
      <c r="D182" s="137"/>
      <c r="E182" s="135"/>
      <c r="F182" s="135"/>
      <c r="G182" s="137"/>
      <c r="H182" s="140"/>
      <c r="I182" s="133"/>
      <c r="J182" s="91"/>
      <c r="K182" s="85"/>
      <c r="L182" s="134"/>
      <c r="M182" s="134"/>
      <c r="N182" s="134"/>
      <c r="O182" s="85"/>
      <c r="P182" s="85"/>
      <c r="Q182" s="87"/>
      <c r="R182" s="87"/>
      <c r="S182" s="87"/>
      <c r="V182" s="74"/>
    </row>
    <row r="183" spans="1:22" s="75" customFormat="1" ht="12.75" customHeight="1">
      <c r="A183" s="85"/>
      <c r="B183" s="135"/>
      <c r="C183" s="136"/>
      <c r="D183" s="137"/>
      <c r="E183" s="135"/>
      <c r="F183" s="135"/>
      <c r="G183" s="137"/>
      <c r="H183" s="140"/>
      <c r="I183" s="133"/>
      <c r="J183" s="91"/>
      <c r="K183" s="85"/>
      <c r="L183" s="134"/>
      <c r="M183" s="134"/>
      <c r="N183" s="134"/>
      <c r="O183" s="85"/>
      <c r="P183" s="85"/>
      <c r="Q183" s="87"/>
      <c r="R183" s="87"/>
      <c r="S183" s="87"/>
      <c r="V183" s="74"/>
    </row>
    <row r="184" spans="1:22" s="75" customFormat="1" ht="12.75" customHeight="1">
      <c r="A184" s="85"/>
      <c r="B184" s="135"/>
      <c r="C184" s="136"/>
      <c r="D184" s="137"/>
      <c r="E184" s="135"/>
      <c r="F184" s="138" t="s">
        <v>484</v>
      </c>
      <c r="G184" s="137"/>
      <c r="H184" s="140"/>
      <c r="I184" s="133"/>
      <c r="J184" s="91"/>
      <c r="K184" s="85"/>
      <c r="L184" s="134"/>
      <c r="M184" s="134"/>
      <c r="N184" s="134"/>
      <c r="O184" s="85"/>
      <c r="P184" s="85"/>
      <c r="Q184" s="87"/>
      <c r="R184" s="87"/>
      <c r="S184" s="87"/>
      <c r="V184" s="74"/>
    </row>
    <row r="185" spans="1:22" s="75" customFormat="1" ht="12.75" customHeight="1">
      <c r="A185" s="85"/>
      <c r="B185" s="135"/>
      <c r="C185" s="136"/>
      <c r="D185" s="137"/>
      <c r="E185" s="135"/>
      <c r="F185" s="138" t="s">
        <v>485</v>
      </c>
      <c r="G185" s="137"/>
      <c r="H185" s="140"/>
      <c r="I185" s="133"/>
      <c r="J185" s="91"/>
      <c r="K185" s="85"/>
      <c r="L185" s="134"/>
      <c r="M185" s="134"/>
      <c r="N185" s="134"/>
      <c r="O185" s="85"/>
      <c r="P185" s="85"/>
      <c r="Q185" s="87"/>
      <c r="R185" s="87"/>
      <c r="S185" s="87"/>
      <c r="V185" s="74"/>
    </row>
    <row r="186" spans="1:22" s="75" customFormat="1" ht="12.75" customHeight="1">
      <c r="A186" s="85"/>
      <c r="B186" s="135"/>
      <c r="C186" s="136"/>
      <c r="D186" s="137"/>
      <c r="E186" s="135"/>
      <c r="F186" s="135"/>
      <c r="G186" s="137"/>
      <c r="H186" s="140"/>
      <c r="I186" s="133"/>
      <c r="J186" s="91"/>
      <c r="K186" s="85"/>
      <c r="L186" s="134"/>
      <c r="M186" s="134"/>
      <c r="N186" s="134"/>
      <c r="O186" s="85"/>
      <c r="P186" s="85"/>
      <c r="Q186" s="87"/>
      <c r="R186" s="87"/>
      <c r="S186" s="87"/>
      <c r="V186" s="74"/>
    </row>
    <row r="187" spans="1:22" s="75" customFormat="1" ht="18.75" customHeight="1">
      <c r="A187" s="85"/>
      <c r="B187" s="135"/>
      <c r="C187" s="136"/>
      <c r="D187" s="137"/>
      <c r="E187" s="135"/>
      <c r="F187" s="135"/>
      <c r="G187" s="137"/>
      <c r="H187" s="140"/>
      <c r="I187" s="133"/>
      <c r="J187" s="91"/>
      <c r="K187" s="85"/>
      <c r="L187" s="134"/>
      <c r="M187" s="134"/>
      <c r="N187" s="134"/>
      <c r="O187" s="85"/>
      <c r="P187" s="85"/>
      <c r="Q187" s="87"/>
      <c r="R187" s="87"/>
      <c r="S187" s="87"/>
      <c r="V187" s="74"/>
    </row>
    <row r="188" spans="1:22" s="41" customFormat="1" ht="18.75" customHeight="1">
      <c r="A188" s="22"/>
      <c r="B188" s="68"/>
      <c r="C188" s="69"/>
      <c r="D188" s="70"/>
      <c r="E188" s="68"/>
      <c r="F188" s="68"/>
      <c r="G188" s="70"/>
      <c r="H188" s="141"/>
      <c r="I188" s="71"/>
      <c r="J188" s="48"/>
      <c r="K188" s="22"/>
      <c r="L188" s="72"/>
      <c r="M188" s="72"/>
      <c r="N188" s="72"/>
      <c r="O188" s="22"/>
      <c r="P188" s="22"/>
      <c r="Q188" s="39"/>
      <c r="R188" s="39"/>
      <c r="S188" s="39"/>
      <c r="V188" s="49"/>
    </row>
    <row r="189" spans="1:22" s="41" customFormat="1" ht="18.75" customHeight="1">
      <c r="A189" s="22"/>
      <c r="B189" s="68"/>
      <c r="C189" s="69"/>
      <c r="D189" s="70"/>
      <c r="E189" s="68"/>
      <c r="F189" s="68"/>
      <c r="G189" s="70"/>
      <c r="H189" s="141"/>
      <c r="I189" s="71"/>
      <c r="J189" s="48"/>
      <c r="K189" s="22"/>
      <c r="L189" s="72"/>
      <c r="M189" s="72"/>
      <c r="N189" s="72"/>
      <c r="O189" s="22"/>
      <c r="P189" s="22"/>
      <c r="Q189" s="39"/>
      <c r="R189" s="39"/>
      <c r="S189" s="39"/>
      <c r="V189" s="49"/>
    </row>
    <row r="190" spans="2:22" s="41" customFormat="1" ht="18.75" customHeight="1">
      <c r="B190" s="68"/>
      <c r="C190" s="69"/>
      <c r="D190" s="70"/>
      <c r="E190" s="68"/>
      <c r="F190" s="68"/>
      <c r="G190" s="70"/>
      <c r="H190" s="141"/>
      <c r="I190" s="71"/>
      <c r="J190" s="48"/>
      <c r="K190" s="22"/>
      <c r="L190" s="72"/>
      <c r="M190" s="72"/>
      <c r="N190" s="72"/>
      <c r="O190" s="22"/>
      <c r="P190" s="22"/>
      <c r="Q190" s="39"/>
      <c r="R190" s="39"/>
      <c r="S190" s="39"/>
      <c r="V190" s="49"/>
    </row>
    <row r="191" spans="1:22" s="41" customFormat="1" ht="18.75" customHeight="1">
      <c r="A191" s="22"/>
      <c r="B191" s="68"/>
      <c r="C191" s="69"/>
      <c r="D191" s="70"/>
      <c r="E191" s="68"/>
      <c r="F191" s="68"/>
      <c r="G191" s="70"/>
      <c r="H191" s="141"/>
      <c r="I191" s="71"/>
      <c r="J191" s="48"/>
      <c r="K191" s="22"/>
      <c r="L191" s="72"/>
      <c r="M191" s="72"/>
      <c r="N191" s="72"/>
      <c r="O191" s="22"/>
      <c r="P191" s="22"/>
      <c r="Q191" s="39"/>
      <c r="R191" s="39"/>
      <c r="S191" s="39"/>
      <c r="V191" s="49"/>
    </row>
    <row r="192" spans="1:22" s="41" customFormat="1" ht="18.75" customHeight="1">
      <c r="A192" s="22"/>
      <c r="B192" s="68"/>
      <c r="C192" s="69"/>
      <c r="D192" s="70"/>
      <c r="E192" s="68"/>
      <c r="F192" s="68"/>
      <c r="G192" s="70"/>
      <c r="H192" s="141"/>
      <c r="I192" s="71"/>
      <c r="J192" s="48"/>
      <c r="K192" s="22"/>
      <c r="L192" s="72"/>
      <c r="M192" s="72"/>
      <c r="N192" s="72"/>
      <c r="O192" s="22"/>
      <c r="P192" s="22"/>
      <c r="Q192" s="39"/>
      <c r="R192" s="39"/>
      <c r="S192" s="39"/>
      <c r="V192" s="49"/>
    </row>
    <row r="193" spans="1:22" s="41" customFormat="1" ht="18.75" customHeight="1">
      <c r="A193" s="22"/>
      <c r="B193" s="68"/>
      <c r="C193" s="69"/>
      <c r="D193" s="70"/>
      <c r="E193" s="68"/>
      <c r="F193" s="68"/>
      <c r="G193" s="70"/>
      <c r="H193" s="141"/>
      <c r="I193" s="71"/>
      <c r="J193" s="48"/>
      <c r="K193" s="22"/>
      <c r="L193" s="72"/>
      <c r="M193" s="72"/>
      <c r="N193" s="72"/>
      <c r="O193" s="22"/>
      <c r="P193" s="22"/>
      <c r="Q193" s="39"/>
      <c r="R193" s="39"/>
      <c r="S193" s="39"/>
      <c r="V193" s="49"/>
    </row>
    <row r="194" spans="1:22" s="41" customFormat="1" ht="18.75" customHeight="1">
      <c r="A194" s="22"/>
      <c r="B194" s="68"/>
      <c r="C194" s="69"/>
      <c r="D194" s="70"/>
      <c r="E194" s="68"/>
      <c r="F194" s="68"/>
      <c r="G194" s="70"/>
      <c r="H194" s="141"/>
      <c r="I194" s="71"/>
      <c r="J194" s="48"/>
      <c r="K194" s="22"/>
      <c r="L194" s="72"/>
      <c r="M194" s="72"/>
      <c r="N194" s="72"/>
      <c r="O194" s="22"/>
      <c r="P194" s="22"/>
      <c r="Q194" s="39"/>
      <c r="R194" s="39"/>
      <c r="S194" s="39"/>
      <c r="V194" s="49"/>
    </row>
    <row r="195" spans="1:22" s="41" customFormat="1" ht="18.75" customHeight="1">
      <c r="A195" s="22"/>
      <c r="B195" s="68"/>
      <c r="C195" s="69"/>
      <c r="D195" s="70"/>
      <c r="E195" s="68"/>
      <c r="F195" s="68"/>
      <c r="G195" s="70"/>
      <c r="H195" s="141"/>
      <c r="I195" s="71"/>
      <c r="J195" s="48"/>
      <c r="K195" s="22"/>
      <c r="L195" s="72"/>
      <c r="M195" s="72"/>
      <c r="N195" s="72"/>
      <c r="O195" s="22"/>
      <c r="P195" s="22"/>
      <c r="Q195" s="39"/>
      <c r="R195" s="39"/>
      <c r="S195" s="39"/>
      <c r="V195" s="49"/>
    </row>
    <row r="196" spans="1:22" s="41" customFormat="1" ht="18.75" customHeight="1">
      <c r="A196" s="22"/>
      <c r="B196" s="68"/>
      <c r="C196" s="69"/>
      <c r="D196" s="70"/>
      <c r="E196" s="68"/>
      <c r="F196" s="68"/>
      <c r="G196" s="70"/>
      <c r="H196" s="141"/>
      <c r="I196" s="71"/>
      <c r="J196" s="48"/>
      <c r="K196" s="22"/>
      <c r="L196" s="72"/>
      <c r="M196" s="72"/>
      <c r="N196" s="72"/>
      <c r="O196" s="22"/>
      <c r="P196" s="22"/>
      <c r="Q196" s="39"/>
      <c r="R196" s="39"/>
      <c r="S196" s="39"/>
      <c r="V196" s="49"/>
    </row>
    <row r="197" spans="1:22" s="41" customFormat="1" ht="18.75" customHeight="1">
      <c r="A197" s="22"/>
      <c r="B197" s="68"/>
      <c r="C197" s="69"/>
      <c r="D197" s="70"/>
      <c r="E197" s="68"/>
      <c r="F197" s="68"/>
      <c r="G197" s="70"/>
      <c r="H197" s="141"/>
      <c r="I197" s="71"/>
      <c r="J197" s="48"/>
      <c r="K197" s="22"/>
      <c r="L197" s="72"/>
      <c r="M197" s="72"/>
      <c r="N197" s="72"/>
      <c r="O197" s="22"/>
      <c r="P197" s="22"/>
      <c r="Q197" s="39"/>
      <c r="R197" s="39"/>
      <c r="S197" s="39"/>
      <c r="V197" s="49"/>
    </row>
    <row r="198" spans="1:22" s="41" customFormat="1" ht="18.75" customHeight="1">
      <c r="A198" s="22"/>
      <c r="B198" s="68"/>
      <c r="C198" s="69"/>
      <c r="D198" s="70"/>
      <c r="E198" s="68"/>
      <c r="F198" s="68"/>
      <c r="G198" s="70"/>
      <c r="H198" s="141"/>
      <c r="I198" s="71"/>
      <c r="J198" s="48"/>
      <c r="K198" s="22"/>
      <c r="L198" s="72"/>
      <c r="M198" s="72"/>
      <c r="N198" s="72"/>
      <c r="O198" s="22"/>
      <c r="P198" s="22"/>
      <c r="Q198" s="39"/>
      <c r="R198" s="39"/>
      <c r="S198" s="39"/>
      <c r="V198" s="49"/>
    </row>
    <row r="199" spans="1:22" s="41" customFormat="1" ht="18.75" customHeight="1">
      <c r="A199" s="22"/>
      <c r="B199" s="68"/>
      <c r="C199" s="69"/>
      <c r="D199" s="70"/>
      <c r="E199" s="68"/>
      <c r="F199" s="68"/>
      <c r="G199" s="70"/>
      <c r="H199" s="141"/>
      <c r="I199" s="71"/>
      <c r="J199" s="48"/>
      <c r="K199" s="22"/>
      <c r="L199" s="72"/>
      <c r="M199" s="72"/>
      <c r="N199" s="72"/>
      <c r="O199" s="22"/>
      <c r="P199" s="22"/>
      <c r="Q199" s="39"/>
      <c r="R199" s="39"/>
      <c r="S199" s="39"/>
      <c r="V199" s="49"/>
    </row>
    <row r="200" spans="1:22" s="41" customFormat="1" ht="18.75" customHeight="1">
      <c r="A200" s="22"/>
      <c r="B200" s="68"/>
      <c r="C200" s="69"/>
      <c r="D200" s="70"/>
      <c r="E200" s="68"/>
      <c r="F200" s="68"/>
      <c r="G200" s="70"/>
      <c r="H200" s="141"/>
      <c r="I200" s="71"/>
      <c r="J200" s="48"/>
      <c r="K200" s="22"/>
      <c r="L200" s="72"/>
      <c r="M200" s="72"/>
      <c r="N200" s="72"/>
      <c r="O200" s="22"/>
      <c r="P200" s="22"/>
      <c r="Q200" s="39"/>
      <c r="R200" s="39"/>
      <c r="S200" s="39"/>
      <c r="V200" s="49"/>
    </row>
    <row r="201" spans="1:22" s="41" customFormat="1" ht="18.75" customHeight="1">
      <c r="A201" s="22"/>
      <c r="B201" s="68"/>
      <c r="C201" s="69"/>
      <c r="D201" s="70"/>
      <c r="E201" s="68"/>
      <c r="F201" s="68"/>
      <c r="G201" s="70"/>
      <c r="H201" s="141"/>
      <c r="I201" s="71"/>
      <c r="J201" s="48"/>
      <c r="K201" s="22"/>
      <c r="L201" s="72"/>
      <c r="M201" s="72"/>
      <c r="N201" s="72"/>
      <c r="O201" s="22"/>
      <c r="P201" s="22"/>
      <c r="Q201" s="39"/>
      <c r="R201" s="39"/>
      <c r="S201" s="39"/>
      <c r="V201" s="49"/>
    </row>
    <row r="202" spans="1:22" s="41" customFormat="1" ht="18.75" customHeight="1">
      <c r="A202" s="22"/>
      <c r="B202" s="68"/>
      <c r="C202" s="69"/>
      <c r="D202" s="70"/>
      <c r="E202" s="68"/>
      <c r="F202" s="68"/>
      <c r="G202" s="70"/>
      <c r="H202" s="141"/>
      <c r="I202" s="71"/>
      <c r="J202" s="48"/>
      <c r="K202" s="22"/>
      <c r="L202" s="72"/>
      <c r="M202" s="72"/>
      <c r="N202" s="72"/>
      <c r="O202" s="22"/>
      <c r="P202" s="22"/>
      <c r="Q202" s="39"/>
      <c r="R202" s="39"/>
      <c r="S202" s="39"/>
      <c r="V202" s="49"/>
    </row>
    <row r="203" spans="1:22" s="41" customFormat="1" ht="18.75" customHeight="1">
      <c r="A203" s="22"/>
      <c r="B203" s="68"/>
      <c r="C203" s="69"/>
      <c r="D203" s="70"/>
      <c r="E203" s="68"/>
      <c r="F203" s="68"/>
      <c r="G203" s="70"/>
      <c r="H203" s="141"/>
      <c r="I203" s="71"/>
      <c r="J203" s="48"/>
      <c r="K203" s="22"/>
      <c r="L203" s="72"/>
      <c r="M203" s="72"/>
      <c r="N203" s="72"/>
      <c r="O203" s="22"/>
      <c r="P203" s="22"/>
      <c r="Q203" s="39"/>
      <c r="R203" s="39"/>
      <c r="S203" s="39"/>
      <c r="V203" s="49"/>
    </row>
    <row r="204" spans="1:22" s="41" customFormat="1" ht="18.75" customHeight="1">
      <c r="A204" s="22"/>
      <c r="B204" s="68"/>
      <c r="C204" s="69"/>
      <c r="D204" s="70"/>
      <c r="E204" s="68"/>
      <c r="F204" s="68"/>
      <c r="G204" s="70"/>
      <c r="H204" s="141"/>
      <c r="I204" s="71"/>
      <c r="J204" s="48"/>
      <c r="K204" s="22"/>
      <c r="L204" s="72"/>
      <c r="M204" s="72"/>
      <c r="N204" s="72"/>
      <c r="O204" s="22"/>
      <c r="P204" s="22"/>
      <c r="Q204" s="39"/>
      <c r="R204" s="39"/>
      <c r="S204" s="39"/>
      <c r="V204" s="49"/>
    </row>
    <row r="205" spans="1:22" s="41" customFormat="1" ht="18.75" customHeight="1">
      <c r="A205" s="22"/>
      <c r="B205" s="68"/>
      <c r="C205" s="69"/>
      <c r="D205" s="70"/>
      <c r="E205" s="68"/>
      <c r="F205" s="68"/>
      <c r="G205" s="70"/>
      <c r="H205" s="141"/>
      <c r="I205" s="71"/>
      <c r="J205" s="48"/>
      <c r="K205" s="22"/>
      <c r="L205" s="72"/>
      <c r="M205" s="72"/>
      <c r="N205" s="72"/>
      <c r="O205" s="22"/>
      <c r="P205" s="22"/>
      <c r="Q205" s="39"/>
      <c r="R205" s="39"/>
      <c r="S205" s="39"/>
      <c r="V205" s="49"/>
    </row>
    <row r="206" spans="1:22" s="41" customFormat="1" ht="18.75" customHeight="1">
      <c r="A206" s="22"/>
      <c r="B206" s="68"/>
      <c r="C206" s="69"/>
      <c r="D206" s="70"/>
      <c r="E206" s="68"/>
      <c r="F206" s="68"/>
      <c r="G206" s="70"/>
      <c r="H206" s="141"/>
      <c r="I206" s="71"/>
      <c r="J206" s="48"/>
      <c r="K206" s="22"/>
      <c r="L206" s="72"/>
      <c r="M206" s="72"/>
      <c r="N206" s="72"/>
      <c r="O206" s="22"/>
      <c r="P206" s="22"/>
      <c r="Q206" s="39"/>
      <c r="R206" s="39"/>
      <c r="S206" s="39"/>
      <c r="V206" s="49"/>
    </row>
    <row r="207" spans="1:22" s="41" customFormat="1" ht="18.75" customHeight="1">
      <c r="A207" s="22"/>
      <c r="B207" s="68"/>
      <c r="C207" s="69"/>
      <c r="D207" s="70"/>
      <c r="E207" s="68"/>
      <c r="F207" s="68"/>
      <c r="G207" s="70"/>
      <c r="H207" s="141"/>
      <c r="I207" s="71"/>
      <c r="J207" s="48"/>
      <c r="K207" s="22"/>
      <c r="L207" s="72"/>
      <c r="M207" s="72"/>
      <c r="N207" s="72"/>
      <c r="O207" s="22"/>
      <c r="P207" s="22"/>
      <c r="Q207" s="39"/>
      <c r="R207" s="39"/>
      <c r="S207" s="39"/>
      <c r="V207" s="49"/>
    </row>
    <row r="208" spans="1:22" s="41" customFormat="1" ht="18.75" customHeight="1">
      <c r="A208" s="22"/>
      <c r="B208" s="68"/>
      <c r="C208" s="69"/>
      <c r="D208" s="70"/>
      <c r="E208" s="68"/>
      <c r="F208" s="68"/>
      <c r="G208" s="70"/>
      <c r="H208" s="141"/>
      <c r="I208" s="71"/>
      <c r="J208" s="48"/>
      <c r="K208" s="22"/>
      <c r="L208" s="72"/>
      <c r="M208" s="72"/>
      <c r="N208" s="72"/>
      <c r="O208" s="22"/>
      <c r="P208" s="22"/>
      <c r="Q208" s="39"/>
      <c r="R208" s="39"/>
      <c r="S208" s="39"/>
      <c r="V208" s="49"/>
    </row>
    <row r="209" spans="1:22" s="41" customFormat="1" ht="18.75" customHeight="1">
      <c r="A209" s="22"/>
      <c r="B209" s="68"/>
      <c r="C209" s="69"/>
      <c r="D209" s="70"/>
      <c r="E209" s="68"/>
      <c r="F209" s="68"/>
      <c r="G209" s="70"/>
      <c r="H209" s="141"/>
      <c r="I209" s="71"/>
      <c r="J209" s="48"/>
      <c r="K209" s="22"/>
      <c r="L209" s="72"/>
      <c r="M209" s="72"/>
      <c r="N209" s="72"/>
      <c r="O209" s="22"/>
      <c r="P209" s="22"/>
      <c r="Q209" s="39"/>
      <c r="R209" s="39"/>
      <c r="S209" s="39"/>
      <c r="V209" s="49"/>
    </row>
    <row r="210" spans="1:22" s="41" customFormat="1" ht="18.75" customHeight="1">
      <c r="A210" s="22"/>
      <c r="B210" s="68"/>
      <c r="C210" s="69"/>
      <c r="D210" s="70"/>
      <c r="E210" s="68"/>
      <c r="F210" s="68"/>
      <c r="G210" s="70"/>
      <c r="H210" s="141"/>
      <c r="I210" s="71"/>
      <c r="J210" s="48"/>
      <c r="K210" s="22"/>
      <c r="L210" s="72"/>
      <c r="M210" s="72"/>
      <c r="N210" s="72"/>
      <c r="O210" s="22"/>
      <c r="P210" s="22"/>
      <c r="Q210" s="39"/>
      <c r="R210" s="39"/>
      <c r="S210" s="39"/>
      <c r="V210" s="49"/>
    </row>
    <row r="211" spans="1:22" s="41" customFormat="1" ht="18.75" customHeight="1">
      <c r="A211" s="22"/>
      <c r="B211" s="68"/>
      <c r="C211" s="69"/>
      <c r="D211" s="70"/>
      <c r="E211" s="68"/>
      <c r="F211" s="68"/>
      <c r="G211" s="70"/>
      <c r="H211" s="141"/>
      <c r="I211" s="71"/>
      <c r="J211" s="48"/>
      <c r="K211" s="22"/>
      <c r="L211" s="72"/>
      <c r="M211" s="72"/>
      <c r="N211" s="72"/>
      <c r="O211" s="22"/>
      <c r="P211" s="22"/>
      <c r="Q211" s="39"/>
      <c r="R211" s="39"/>
      <c r="S211" s="39"/>
      <c r="V211" s="49"/>
    </row>
    <row r="212" spans="1:22" s="41" customFormat="1" ht="18.75" customHeight="1">
      <c r="A212" s="22"/>
      <c r="B212" s="68"/>
      <c r="C212" s="69"/>
      <c r="D212" s="70"/>
      <c r="E212" s="68"/>
      <c r="F212" s="68"/>
      <c r="G212" s="70"/>
      <c r="H212" s="141"/>
      <c r="I212" s="71"/>
      <c r="J212" s="48"/>
      <c r="K212" s="22"/>
      <c r="L212" s="72"/>
      <c r="M212" s="72"/>
      <c r="N212" s="72"/>
      <c r="O212" s="22"/>
      <c r="P212" s="22"/>
      <c r="Q212" s="39"/>
      <c r="R212" s="39"/>
      <c r="S212" s="39"/>
      <c r="V212" s="49"/>
    </row>
    <row r="213" spans="1:22" s="41" customFormat="1" ht="18.75" customHeight="1">
      <c r="A213" s="22"/>
      <c r="B213" s="68"/>
      <c r="C213" s="69"/>
      <c r="D213" s="70"/>
      <c r="E213" s="68"/>
      <c r="F213" s="68"/>
      <c r="G213" s="70"/>
      <c r="H213" s="141"/>
      <c r="I213" s="71"/>
      <c r="J213" s="48"/>
      <c r="K213" s="22"/>
      <c r="L213" s="72"/>
      <c r="M213" s="72"/>
      <c r="N213" s="72"/>
      <c r="O213" s="22"/>
      <c r="P213" s="22"/>
      <c r="Q213" s="39"/>
      <c r="R213" s="39"/>
      <c r="S213" s="39"/>
      <c r="V213" s="49"/>
    </row>
    <row r="214" spans="1:22" s="41" customFormat="1" ht="18.75" customHeight="1">
      <c r="A214" s="22"/>
      <c r="B214" s="68"/>
      <c r="C214" s="69"/>
      <c r="D214" s="70"/>
      <c r="E214" s="68"/>
      <c r="F214" s="68"/>
      <c r="G214" s="70"/>
      <c r="H214" s="141"/>
      <c r="I214" s="71"/>
      <c r="J214" s="48"/>
      <c r="K214" s="22"/>
      <c r="L214" s="72"/>
      <c r="M214" s="72"/>
      <c r="N214" s="72"/>
      <c r="O214" s="22"/>
      <c r="P214" s="22"/>
      <c r="Q214" s="39"/>
      <c r="R214" s="39"/>
      <c r="S214" s="39"/>
      <c r="V214" s="49"/>
    </row>
    <row r="215" spans="1:22" s="41" customFormat="1" ht="18.75" customHeight="1">
      <c r="A215" s="22"/>
      <c r="B215" s="68"/>
      <c r="C215" s="69"/>
      <c r="D215" s="70"/>
      <c r="E215" s="68"/>
      <c r="F215" s="68"/>
      <c r="G215" s="70"/>
      <c r="H215" s="141"/>
      <c r="I215" s="71"/>
      <c r="J215" s="48"/>
      <c r="K215" s="22"/>
      <c r="L215" s="72"/>
      <c r="M215" s="72"/>
      <c r="N215" s="72"/>
      <c r="O215" s="22"/>
      <c r="P215" s="22"/>
      <c r="Q215" s="39"/>
      <c r="R215" s="39"/>
      <c r="S215" s="39"/>
      <c r="V215" s="49"/>
    </row>
    <row r="216" spans="1:22" s="41" customFormat="1" ht="18.75" customHeight="1">
      <c r="A216" s="22"/>
      <c r="B216" s="68"/>
      <c r="C216" s="69"/>
      <c r="D216" s="70"/>
      <c r="E216" s="68"/>
      <c r="F216" s="68"/>
      <c r="G216" s="70"/>
      <c r="H216" s="141"/>
      <c r="I216" s="71"/>
      <c r="J216" s="48"/>
      <c r="K216" s="22"/>
      <c r="L216" s="72"/>
      <c r="M216" s="72"/>
      <c r="N216" s="72"/>
      <c r="O216" s="22"/>
      <c r="P216" s="22"/>
      <c r="Q216" s="39"/>
      <c r="R216" s="39"/>
      <c r="S216" s="39"/>
      <c r="V216" s="49"/>
    </row>
    <row r="217" spans="1:22" s="41" customFormat="1" ht="18.75" customHeight="1">
      <c r="A217" s="22"/>
      <c r="B217" s="68"/>
      <c r="C217" s="69"/>
      <c r="D217" s="70"/>
      <c r="E217" s="68"/>
      <c r="F217" s="68"/>
      <c r="G217" s="70"/>
      <c r="H217" s="141"/>
      <c r="I217" s="71"/>
      <c r="J217" s="48"/>
      <c r="K217" s="22"/>
      <c r="L217" s="72"/>
      <c r="M217" s="72"/>
      <c r="N217" s="72"/>
      <c r="O217" s="22"/>
      <c r="P217" s="22"/>
      <c r="Q217" s="39"/>
      <c r="R217" s="39"/>
      <c r="S217" s="39"/>
      <c r="V217" s="49"/>
    </row>
    <row r="218" spans="1:22" s="41" customFormat="1" ht="18.75" customHeight="1">
      <c r="A218" s="22"/>
      <c r="B218" s="68"/>
      <c r="C218" s="69"/>
      <c r="D218" s="70"/>
      <c r="E218" s="68"/>
      <c r="F218" s="68"/>
      <c r="G218" s="70"/>
      <c r="H218" s="141"/>
      <c r="I218" s="71"/>
      <c r="J218" s="48"/>
      <c r="K218" s="22"/>
      <c r="L218" s="72"/>
      <c r="M218" s="72"/>
      <c r="N218" s="72"/>
      <c r="O218" s="22"/>
      <c r="P218" s="22"/>
      <c r="Q218" s="39"/>
      <c r="R218" s="39"/>
      <c r="S218" s="39"/>
      <c r="V218" s="49"/>
    </row>
    <row r="219" spans="1:22" s="41" customFormat="1" ht="18.75" customHeight="1">
      <c r="A219" s="22"/>
      <c r="B219" s="68"/>
      <c r="C219" s="69"/>
      <c r="D219" s="70"/>
      <c r="E219" s="68"/>
      <c r="F219" s="68"/>
      <c r="G219" s="70"/>
      <c r="H219" s="141"/>
      <c r="I219" s="71"/>
      <c r="J219" s="48"/>
      <c r="K219" s="22"/>
      <c r="L219" s="72"/>
      <c r="M219" s="72"/>
      <c r="N219" s="72"/>
      <c r="O219" s="22"/>
      <c r="P219" s="22"/>
      <c r="Q219" s="39"/>
      <c r="R219" s="39"/>
      <c r="S219" s="39"/>
      <c r="V219" s="49"/>
    </row>
    <row r="220" spans="1:22" s="41" customFormat="1" ht="18.75" customHeight="1">
      <c r="A220" s="22"/>
      <c r="B220" s="68"/>
      <c r="C220" s="69"/>
      <c r="D220" s="70"/>
      <c r="E220" s="68"/>
      <c r="F220" s="68"/>
      <c r="G220" s="70"/>
      <c r="H220" s="141"/>
      <c r="I220" s="71"/>
      <c r="J220" s="48"/>
      <c r="K220" s="22"/>
      <c r="L220" s="72"/>
      <c r="M220" s="72"/>
      <c r="N220" s="72"/>
      <c r="O220" s="22"/>
      <c r="P220" s="22"/>
      <c r="Q220" s="39"/>
      <c r="R220" s="39"/>
      <c r="S220" s="39"/>
      <c r="V220" s="49"/>
    </row>
    <row r="221" spans="1:22" s="41" customFormat="1" ht="18.75" customHeight="1">
      <c r="A221" s="22"/>
      <c r="B221" s="68"/>
      <c r="C221" s="69"/>
      <c r="D221" s="70"/>
      <c r="E221" s="68"/>
      <c r="F221" s="68"/>
      <c r="G221" s="70"/>
      <c r="H221" s="141"/>
      <c r="I221" s="71"/>
      <c r="J221" s="48"/>
      <c r="K221" s="22"/>
      <c r="L221" s="72"/>
      <c r="M221" s="72"/>
      <c r="N221" s="72"/>
      <c r="O221" s="22"/>
      <c r="P221" s="22"/>
      <c r="Q221" s="39"/>
      <c r="R221" s="39"/>
      <c r="S221" s="39"/>
      <c r="V221" s="49"/>
    </row>
    <row r="222" spans="1:22" s="41" customFormat="1" ht="18.75" customHeight="1">
      <c r="A222" s="22"/>
      <c r="B222" s="68"/>
      <c r="C222" s="69"/>
      <c r="D222" s="70"/>
      <c r="E222" s="68"/>
      <c r="F222" s="68"/>
      <c r="G222" s="70"/>
      <c r="H222" s="141"/>
      <c r="I222" s="71"/>
      <c r="J222" s="48"/>
      <c r="K222" s="22"/>
      <c r="L222" s="72"/>
      <c r="M222" s="72"/>
      <c r="N222" s="72"/>
      <c r="O222" s="22"/>
      <c r="P222" s="22"/>
      <c r="Q222" s="39"/>
      <c r="R222" s="39"/>
      <c r="S222" s="39"/>
      <c r="V222" s="49"/>
    </row>
    <row r="223" spans="1:22" s="41" customFormat="1" ht="18.75" customHeight="1">
      <c r="A223" s="22"/>
      <c r="B223" s="68"/>
      <c r="C223" s="69"/>
      <c r="D223" s="70"/>
      <c r="E223" s="68"/>
      <c r="F223" s="68"/>
      <c r="G223" s="70"/>
      <c r="H223" s="141"/>
      <c r="I223" s="71"/>
      <c r="J223" s="48"/>
      <c r="K223" s="22"/>
      <c r="L223" s="72"/>
      <c r="M223" s="72"/>
      <c r="N223" s="72"/>
      <c r="O223" s="22"/>
      <c r="P223" s="22"/>
      <c r="Q223" s="39"/>
      <c r="R223" s="39"/>
      <c r="S223" s="39"/>
      <c r="V223" s="49"/>
    </row>
    <row r="224" spans="1:22" s="41" customFormat="1" ht="18.75" customHeight="1">
      <c r="A224" s="22"/>
      <c r="B224" s="68"/>
      <c r="C224" s="69"/>
      <c r="D224" s="70"/>
      <c r="E224" s="68"/>
      <c r="F224" s="68"/>
      <c r="G224" s="70"/>
      <c r="H224" s="141"/>
      <c r="I224" s="71"/>
      <c r="J224" s="48"/>
      <c r="K224" s="22"/>
      <c r="L224" s="72"/>
      <c r="M224" s="72"/>
      <c r="N224" s="72"/>
      <c r="O224" s="22"/>
      <c r="P224" s="22"/>
      <c r="Q224" s="39"/>
      <c r="R224" s="39"/>
      <c r="S224" s="39"/>
      <c r="V224" s="49"/>
    </row>
    <row r="225" spans="1:22" s="41" customFormat="1" ht="18.75" customHeight="1">
      <c r="A225" s="22"/>
      <c r="B225" s="68"/>
      <c r="C225" s="69"/>
      <c r="D225" s="70"/>
      <c r="E225" s="68"/>
      <c r="F225" s="68"/>
      <c r="G225" s="70"/>
      <c r="H225" s="141"/>
      <c r="I225" s="71"/>
      <c r="J225" s="48"/>
      <c r="K225" s="22"/>
      <c r="L225" s="72"/>
      <c r="M225" s="72"/>
      <c r="N225" s="72"/>
      <c r="O225" s="22"/>
      <c r="P225" s="22"/>
      <c r="Q225" s="39"/>
      <c r="R225" s="39"/>
      <c r="S225" s="39"/>
      <c r="V225" s="49"/>
    </row>
    <row r="226" spans="1:22" s="41" customFormat="1" ht="18.75" customHeight="1">
      <c r="A226" s="22"/>
      <c r="B226" s="68"/>
      <c r="C226" s="69"/>
      <c r="D226" s="70"/>
      <c r="E226" s="68"/>
      <c r="F226" s="68"/>
      <c r="G226" s="70"/>
      <c r="H226" s="141"/>
      <c r="I226" s="71"/>
      <c r="J226" s="48"/>
      <c r="K226" s="22"/>
      <c r="L226" s="72"/>
      <c r="M226" s="72"/>
      <c r="N226" s="72"/>
      <c r="O226" s="22"/>
      <c r="P226" s="22"/>
      <c r="Q226" s="39"/>
      <c r="R226" s="39"/>
      <c r="S226" s="39"/>
      <c r="V226" s="49"/>
    </row>
    <row r="227" spans="1:22" s="41" customFormat="1" ht="18.75" customHeight="1">
      <c r="A227" s="22"/>
      <c r="B227" s="68"/>
      <c r="C227" s="69"/>
      <c r="D227" s="70"/>
      <c r="E227" s="68"/>
      <c r="F227" s="68"/>
      <c r="G227" s="70"/>
      <c r="H227" s="141"/>
      <c r="I227" s="71"/>
      <c r="J227" s="48"/>
      <c r="K227" s="22"/>
      <c r="L227" s="72"/>
      <c r="M227" s="72"/>
      <c r="N227" s="72"/>
      <c r="O227" s="22"/>
      <c r="P227" s="22"/>
      <c r="Q227" s="39"/>
      <c r="R227" s="39"/>
      <c r="S227" s="39"/>
      <c r="V227" s="49"/>
    </row>
    <row r="228" spans="1:22" s="41" customFormat="1" ht="18.75" customHeight="1">
      <c r="A228" s="22"/>
      <c r="B228" s="68"/>
      <c r="C228" s="69"/>
      <c r="D228" s="70"/>
      <c r="E228" s="68"/>
      <c r="F228" s="68"/>
      <c r="G228" s="70"/>
      <c r="H228" s="141"/>
      <c r="I228" s="71"/>
      <c r="J228" s="48"/>
      <c r="K228" s="22"/>
      <c r="L228" s="72"/>
      <c r="M228" s="72"/>
      <c r="N228" s="72"/>
      <c r="O228" s="22"/>
      <c r="P228" s="22"/>
      <c r="Q228" s="39"/>
      <c r="R228" s="39"/>
      <c r="S228" s="39"/>
      <c r="V228" s="49"/>
    </row>
    <row r="229" spans="1:22" s="41" customFormat="1" ht="18.75" customHeight="1">
      <c r="A229" s="22"/>
      <c r="B229" s="68"/>
      <c r="C229" s="69"/>
      <c r="D229" s="70"/>
      <c r="E229" s="68"/>
      <c r="F229" s="68"/>
      <c r="G229" s="70"/>
      <c r="H229" s="141"/>
      <c r="I229" s="71"/>
      <c r="J229" s="48"/>
      <c r="K229" s="22"/>
      <c r="L229" s="72"/>
      <c r="M229" s="72"/>
      <c r="N229" s="72"/>
      <c r="O229" s="22"/>
      <c r="P229" s="22"/>
      <c r="Q229" s="39"/>
      <c r="R229" s="39"/>
      <c r="S229" s="39"/>
      <c r="V229" s="49"/>
    </row>
    <row r="230" spans="1:22" s="41" customFormat="1" ht="18.75" customHeight="1">
      <c r="A230" s="22"/>
      <c r="B230" s="68"/>
      <c r="C230" s="69"/>
      <c r="D230" s="70"/>
      <c r="E230" s="68"/>
      <c r="F230" s="68"/>
      <c r="G230" s="70"/>
      <c r="H230" s="141"/>
      <c r="I230" s="71"/>
      <c r="J230" s="48"/>
      <c r="K230" s="22"/>
      <c r="L230" s="72"/>
      <c r="M230" s="72"/>
      <c r="N230" s="72"/>
      <c r="O230" s="22"/>
      <c r="P230" s="22"/>
      <c r="Q230" s="39"/>
      <c r="R230" s="39"/>
      <c r="S230" s="39"/>
      <c r="V230" s="49"/>
    </row>
    <row r="231" spans="1:22" s="41" customFormat="1" ht="18.75" customHeight="1">
      <c r="A231" s="22"/>
      <c r="B231" s="68"/>
      <c r="C231" s="69"/>
      <c r="D231" s="70"/>
      <c r="E231" s="68"/>
      <c r="F231" s="68"/>
      <c r="G231" s="70"/>
      <c r="H231" s="141"/>
      <c r="I231" s="71"/>
      <c r="J231" s="48"/>
      <c r="K231" s="22"/>
      <c r="L231" s="72"/>
      <c r="M231" s="72"/>
      <c r="N231" s="72"/>
      <c r="O231" s="22"/>
      <c r="P231" s="22"/>
      <c r="Q231" s="39"/>
      <c r="R231" s="39"/>
      <c r="S231" s="39"/>
      <c r="V231" s="49"/>
    </row>
    <row r="232" spans="1:22" s="41" customFormat="1" ht="18.75" customHeight="1">
      <c r="A232" s="22"/>
      <c r="B232" s="68"/>
      <c r="C232" s="69"/>
      <c r="D232" s="70"/>
      <c r="E232" s="68"/>
      <c r="F232" s="68"/>
      <c r="G232" s="70"/>
      <c r="H232" s="141"/>
      <c r="I232" s="71"/>
      <c r="J232" s="48"/>
      <c r="K232" s="22"/>
      <c r="L232" s="72"/>
      <c r="M232" s="72"/>
      <c r="N232" s="72"/>
      <c r="O232" s="22"/>
      <c r="P232" s="22"/>
      <c r="Q232" s="39"/>
      <c r="R232" s="39"/>
      <c r="S232" s="39"/>
      <c r="V232" s="49"/>
    </row>
    <row r="233" spans="1:22" s="41" customFormat="1" ht="18.75" customHeight="1">
      <c r="A233" s="22"/>
      <c r="B233" s="68"/>
      <c r="C233" s="69"/>
      <c r="D233" s="70"/>
      <c r="E233" s="68"/>
      <c r="F233" s="68"/>
      <c r="G233" s="70"/>
      <c r="H233" s="141"/>
      <c r="I233" s="71"/>
      <c r="J233" s="48"/>
      <c r="K233" s="22"/>
      <c r="L233" s="72"/>
      <c r="M233" s="72"/>
      <c r="N233" s="72"/>
      <c r="O233" s="22"/>
      <c r="P233" s="22"/>
      <c r="Q233" s="39"/>
      <c r="R233" s="39"/>
      <c r="S233" s="39"/>
      <c r="V233" s="49"/>
    </row>
    <row r="234" spans="1:22" s="41" customFormat="1" ht="18.75" customHeight="1">
      <c r="A234" s="22"/>
      <c r="B234" s="68"/>
      <c r="C234" s="69"/>
      <c r="D234" s="70"/>
      <c r="E234" s="68"/>
      <c r="F234" s="68"/>
      <c r="G234" s="70"/>
      <c r="H234" s="141"/>
      <c r="I234" s="71"/>
      <c r="J234" s="48"/>
      <c r="K234" s="22"/>
      <c r="L234" s="72"/>
      <c r="M234" s="72"/>
      <c r="N234" s="72"/>
      <c r="O234" s="22"/>
      <c r="P234" s="22"/>
      <c r="Q234" s="39"/>
      <c r="R234" s="39"/>
      <c r="S234" s="39"/>
      <c r="V234" s="49"/>
    </row>
    <row r="235" spans="1:22" s="41" customFormat="1" ht="18.75" customHeight="1">
      <c r="A235" s="22"/>
      <c r="B235" s="68"/>
      <c r="C235" s="69"/>
      <c r="D235" s="70"/>
      <c r="E235" s="68"/>
      <c r="F235" s="68"/>
      <c r="G235" s="70"/>
      <c r="H235" s="141"/>
      <c r="I235" s="71"/>
      <c r="J235" s="48"/>
      <c r="K235" s="22"/>
      <c r="L235" s="72"/>
      <c r="M235" s="72"/>
      <c r="N235" s="72"/>
      <c r="O235" s="22"/>
      <c r="P235" s="22"/>
      <c r="Q235" s="39"/>
      <c r="R235" s="39"/>
      <c r="S235" s="39"/>
      <c r="V235" s="49"/>
    </row>
    <row r="236" spans="1:22" s="41" customFormat="1" ht="18.75" customHeight="1">
      <c r="A236" s="22"/>
      <c r="B236" s="68"/>
      <c r="C236" s="69"/>
      <c r="D236" s="70"/>
      <c r="E236" s="68"/>
      <c r="F236" s="68"/>
      <c r="G236" s="70"/>
      <c r="H236" s="141"/>
      <c r="I236" s="71"/>
      <c r="J236" s="48"/>
      <c r="K236" s="22"/>
      <c r="L236" s="72"/>
      <c r="M236" s="72"/>
      <c r="N236" s="72"/>
      <c r="O236" s="22"/>
      <c r="P236" s="22"/>
      <c r="Q236" s="39"/>
      <c r="R236" s="39"/>
      <c r="S236" s="39"/>
      <c r="V236" s="49"/>
    </row>
    <row r="237" spans="2:39" ht="12.75">
      <c r="B237" s="3"/>
      <c r="C237" s="23"/>
      <c r="D237" s="4"/>
      <c r="E237" s="3"/>
      <c r="F237" s="3"/>
      <c r="G237" s="4"/>
      <c r="H237" s="20"/>
      <c r="I237" s="14"/>
      <c r="J237" s="14"/>
      <c r="K237" s="7"/>
      <c r="L237" s="15"/>
      <c r="M237" s="15"/>
      <c r="N237" s="15"/>
      <c r="Q237" s="16"/>
      <c r="R237" s="16"/>
      <c r="S237" s="16"/>
      <c r="T237" s="5"/>
      <c r="U237" s="5"/>
      <c r="V237" s="73"/>
      <c r="W237" s="14"/>
      <c r="X237" s="14"/>
      <c r="Y237" s="14"/>
      <c r="Z237" s="7"/>
      <c r="AA237" s="7"/>
      <c r="AB237" s="11"/>
      <c r="AC237" s="14"/>
      <c r="AD237" s="7"/>
      <c r="AE237" s="7"/>
      <c r="AF237" s="7"/>
      <c r="AG237" s="7"/>
      <c r="AH237" s="7"/>
      <c r="AI237" s="7"/>
      <c r="AJ237" s="7"/>
      <c r="AK237" s="13"/>
      <c r="AL237" s="12"/>
      <c r="AM237" s="12"/>
    </row>
    <row r="238" spans="2:39" ht="12.75">
      <c r="B238" s="3"/>
      <c r="C238" s="23"/>
      <c r="D238" s="4"/>
      <c r="E238" s="3"/>
      <c r="F238" s="3"/>
      <c r="G238" s="4"/>
      <c r="H238" s="20"/>
      <c r="I238" s="14"/>
      <c r="J238" s="14"/>
      <c r="K238" s="7"/>
      <c r="L238" s="15"/>
      <c r="M238" s="15"/>
      <c r="N238" s="15"/>
      <c r="Q238" s="16"/>
      <c r="R238" s="16"/>
      <c r="S238" s="16"/>
      <c r="T238" s="5"/>
      <c r="U238" s="5"/>
      <c r="V238" s="73"/>
      <c r="W238" s="14"/>
      <c r="X238" s="14"/>
      <c r="Y238" s="14"/>
      <c r="Z238" s="7"/>
      <c r="AA238" s="7"/>
      <c r="AB238" s="11"/>
      <c r="AC238" s="14"/>
      <c r="AD238" s="7"/>
      <c r="AE238" s="7"/>
      <c r="AF238" s="7"/>
      <c r="AG238" s="7"/>
      <c r="AH238" s="7"/>
      <c r="AI238" s="7"/>
      <c r="AJ238" s="7"/>
      <c r="AK238" s="13"/>
      <c r="AL238" s="12"/>
      <c r="AM238" s="12"/>
    </row>
    <row r="239" spans="2:39" ht="16.5">
      <c r="B239" s="3"/>
      <c r="C239" s="23"/>
      <c r="D239" s="4"/>
      <c r="E239" s="57" t="s">
        <v>400</v>
      </c>
      <c r="F239" s="57"/>
      <c r="G239" s="4"/>
      <c r="H239" s="20"/>
      <c r="J239" s="21"/>
      <c r="K239" s="21" t="s">
        <v>399</v>
      </c>
      <c r="L239" s="15"/>
      <c r="M239" s="15"/>
      <c r="N239" s="15"/>
      <c r="Q239" s="16"/>
      <c r="R239" s="16"/>
      <c r="S239" s="16"/>
      <c r="T239" s="5"/>
      <c r="U239" s="5"/>
      <c r="V239" s="73"/>
      <c r="W239" s="14"/>
      <c r="X239" s="14"/>
      <c r="Y239" s="14"/>
      <c r="Z239" s="7"/>
      <c r="AA239" s="7"/>
      <c r="AB239" s="11"/>
      <c r="AC239" s="14"/>
      <c r="AD239" s="7"/>
      <c r="AE239" s="7"/>
      <c r="AF239" s="7"/>
      <c r="AG239" s="7"/>
      <c r="AH239" s="7"/>
      <c r="AI239" s="7"/>
      <c r="AJ239" s="7"/>
      <c r="AK239" s="13"/>
      <c r="AL239" s="12"/>
      <c r="AM239" s="12"/>
    </row>
    <row r="240" spans="2:39" ht="16.5">
      <c r="B240" s="3"/>
      <c r="C240" s="23"/>
      <c r="D240" s="4"/>
      <c r="E240" s="58"/>
      <c r="F240" s="58"/>
      <c r="G240" s="4"/>
      <c r="H240" s="20"/>
      <c r="J240" s="21"/>
      <c r="K240" s="21" t="s">
        <v>384</v>
      </c>
      <c r="L240" s="15"/>
      <c r="M240" s="15"/>
      <c r="N240" s="15"/>
      <c r="Q240" s="16"/>
      <c r="R240" s="16"/>
      <c r="S240" s="16"/>
      <c r="T240" s="5"/>
      <c r="U240" s="5"/>
      <c r="V240" s="73"/>
      <c r="W240" s="14"/>
      <c r="X240" s="14"/>
      <c r="Y240" s="14"/>
      <c r="Z240" s="7"/>
      <c r="AA240" s="7"/>
      <c r="AB240" s="11"/>
      <c r="AC240" s="14"/>
      <c r="AD240" s="7"/>
      <c r="AE240" s="7"/>
      <c r="AF240" s="7"/>
      <c r="AG240" s="7"/>
      <c r="AH240" s="7"/>
      <c r="AI240" s="7"/>
      <c r="AJ240" s="7"/>
      <c r="AK240" s="13"/>
      <c r="AL240" s="12"/>
      <c r="AM240" s="12"/>
    </row>
    <row r="241" spans="2:39" ht="16.5">
      <c r="B241" s="3"/>
      <c r="C241" s="23"/>
      <c r="D241" s="4"/>
      <c r="E241" s="58"/>
      <c r="F241" s="58"/>
      <c r="G241" s="4"/>
      <c r="H241" s="20"/>
      <c r="J241" s="21"/>
      <c r="K241" s="21" t="s">
        <v>385</v>
      </c>
      <c r="L241" s="15"/>
      <c r="M241" s="15"/>
      <c r="N241" s="15"/>
      <c r="Q241" s="16"/>
      <c r="R241" s="16"/>
      <c r="S241" s="16"/>
      <c r="T241" s="5"/>
      <c r="U241" s="5"/>
      <c r="V241" s="73"/>
      <c r="W241" s="14"/>
      <c r="X241" s="14"/>
      <c r="Y241" s="14"/>
      <c r="Z241" s="7"/>
      <c r="AA241" s="7"/>
      <c r="AB241" s="11"/>
      <c r="AC241" s="14"/>
      <c r="AD241" s="7"/>
      <c r="AE241" s="7"/>
      <c r="AF241" s="7"/>
      <c r="AG241" s="7"/>
      <c r="AH241" s="7"/>
      <c r="AI241" s="7"/>
      <c r="AJ241" s="7"/>
      <c r="AK241" s="13"/>
      <c r="AL241" s="12"/>
      <c r="AM241" s="12"/>
    </row>
    <row r="242" spans="2:39" ht="16.5">
      <c r="B242" s="3"/>
      <c r="C242" s="23"/>
      <c r="D242" s="4"/>
      <c r="E242" s="58"/>
      <c r="F242" s="58"/>
      <c r="G242" s="4"/>
      <c r="H242" s="20"/>
      <c r="J242" s="21"/>
      <c r="K242" s="21"/>
      <c r="L242" s="15"/>
      <c r="M242" s="15"/>
      <c r="N242" s="15"/>
      <c r="Q242" s="16"/>
      <c r="R242" s="16"/>
      <c r="S242" s="16"/>
      <c r="T242" s="5"/>
      <c r="U242" s="5"/>
      <c r="V242" s="73"/>
      <c r="W242" s="14"/>
      <c r="X242" s="14"/>
      <c r="Y242" s="14"/>
      <c r="Z242" s="7"/>
      <c r="AA242" s="7"/>
      <c r="AB242" s="11"/>
      <c r="AC242" s="14"/>
      <c r="AD242" s="7"/>
      <c r="AE242" s="7"/>
      <c r="AF242" s="7"/>
      <c r="AG242" s="7"/>
      <c r="AH242" s="7"/>
      <c r="AI242" s="7"/>
      <c r="AJ242" s="7"/>
      <c r="AK242" s="13"/>
      <c r="AL242" s="12"/>
      <c r="AM242" s="12"/>
    </row>
    <row r="243" spans="2:39" ht="16.5">
      <c r="B243" s="3"/>
      <c r="C243" s="23"/>
      <c r="D243" s="4"/>
      <c r="E243" s="57" t="s">
        <v>401</v>
      </c>
      <c r="F243" s="57"/>
      <c r="G243" s="4"/>
      <c r="H243" s="20"/>
      <c r="J243" s="21"/>
      <c r="K243" s="21"/>
      <c r="L243" s="15"/>
      <c r="M243" s="15"/>
      <c r="N243" s="15"/>
      <c r="Q243" s="16"/>
      <c r="R243" s="16"/>
      <c r="S243" s="16"/>
      <c r="T243" s="5"/>
      <c r="U243" s="5"/>
      <c r="V243" s="73"/>
      <c r="W243" s="14"/>
      <c r="X243" s="14"/>
      <c r="Y243" s="14"/>
      <c r="Z243" s="7"/>
      <c r="AA243" s="7"/>
      <c r="AB243" s="11"/>
      <c r="AC243" s="14"/>
      <c r="AD243" s="7"/>
      <c r="AE243" s="7"/>
      <c r="AF243" s="7"/>
      <c r="AG243" s="7"/>
      <c r="AH243" s="7"/>
      <c r="AI243" s="7"/>
      <c r="AJ243" s="7"/>
      <c r="AK243" s="13"/>
      <c r="AL243" s="12"/>
      <c r="AM243" s="12"/>
    </row>
    <row r="244" spans="2:39" ht="16.5">
      <c r="B244" s="3"/>
      <c r="C244" s="23"/>
      <c r="D244" s="4"/>
      <c r="E244" s="59" t="s">
        <v>402</v>
      </c>
      <c r="F244" s="59"/>
      <c r="G244" s="4"/>
      <c r="H244" s="20"/>
      <c r="I244" s="14"/>
      <c r="J244" s="14"/>
      <c r="K244" s="7"/>
      <c r="L244" s="15"/>
      <c r="M244" s="15"/>
      <c r="N244" s="15"/>
      <c r="Q244" s="16"/>
      <c r="R244" s="16"/>
      <c r="S244" s="16"/>
      <c r="T244" s="5"/>
      <c r="U244" s="5"/>
      <c r="V244" s="73"/>
      <c r="W244" s="14"/>
      <c r="X244" s="14"/>
      <c r="Y244" s="14"/>
      <c r="Z244" s="7"/>
      <c r="AA244" s="7"/>
      <c r="AB244" s="11"/>
      <c r="AC244" s="14"/>
      <c r="AD244" s="7"/>
      <c r="AE244" s="7"/>
      <c r="AF244" s="7"/>
      <c r="AG244" s="7"/>
      <c r="AH244" s="7"/>
      <c r="AI244" s="7"/>
      <c r="AJ244" s="7"/>
      <c r="AK244" s="13"/>
      <c r="AL244" s="12"/>
      <c r="AM244" s="12"/>
    </row>
    <row r="245" spans="2:39" ht="12.75">
      <c r="B245" s="3"/>
      <c r="C245" s="23"/>
      <c r="D245" s="4"/>
      <c r="E245" s="3"/>
      <c r="F245" s="3"/>
      <c r="G245" s="4"/>
      <c r="H245" s="20"/>
      <c r="I245" s="14"/>
      <c r="J245" s="14"/>
      <c r="K245" s="7"/>
      <c r="L245" s="15"/>
      <c r="M245" s="15"/>
      <c r="N245" s="15"/>
      <c r="Q245" s="16"/>
      <c r="R245" s="16"/>
      <c r="S245" s="16"/>
      <c r="T245" s="5"/>
      <c r="U245" s="5"/>
      <c r="V245" s="73"/>
      <c r="W245" s="14"/>
      <c r="X245" s="14"/>
      <c r="Y245" s="14"/>
      <c r="Z245" s="7"/>
      <c r="AA245" s="7"/>
      <c r="AB245" s="11"/>
      <c r="AC245" s="14"/>
      <c r="AD245" s="7"/>
      <c r="AE245" s="7"/>
      <c r="AF245" s="7"/>
      <c r="AG245" s="7"/>
      <c r="AH245" s="7"/>
      <c r="AI245" s="7"/>
      <c r="AJ245" s="7"/>
      <c r="AK245" s="13"/>
      <c r="AL245" s="12"/>
      <c r="AM245" s="12"/>
    </row>
    <row r="246" spans="2:39" ht="12.75">
      <c r="B246" s="3"/>
      <c r="C246" s="23"/>
      <c r="D246" s="4"/>
      <c r="E246" s="3"/>
      <c r="F246" s="3"/>
      <c r="G246" s="4"/>
      <c r="H246" s="20"/>
      <c r="I246" s="14"/>
      <c r="J246" s="14"/>
      <c r="K246" s="7"/>
      <c r="L246" s="15"/>
      <c r="M246" s="15"/>
      <c r="N246" s="15"/>
      <c r="Q246" s="16"/>
      <c r="R246" s="16"/>
      <c r="S246" s="16"/>
      <c r="T246" s="5"/>
      <c r="U246" s="5"/>
      <c r="V246" s="73"/>
      <c r="W246" s="14"/>
      <c r="X246" s="14"/>
      <c r="Y246" s="14"/>
      <c r="Z246" s="7"/>
      <c r="AA246" s="7"/>
      <c r="AB246" s="11"/>
      <c r="AC246" s="14"/>
      <c r="AD246" s="7"/>
      <c r="AE246" s="7"/>
      <c r="AF246" s="7"/>
      <c r="AG246" s="7"/>
      <c r="AH246" s="7"/>
      <c r="AI246" s="7"/>
      <c r="AJ246" s="7"/>
      <c r="AK246" s="13"/>
      <c r="AL246" s="12"/>
      <c r="AM246" s="12"/>
    </row>
    <row r="258" spans="1:23" s="41" customFormat="1" ht="18.75" customHeight="1">
      <c r="A258" s="34">
        <v>1</v>
      </c>
      <c r="B258" s="60" t="s">
        <v>79</v>
      </c>
      <c r="C258" s="61">
        <v>407413408198</v>
      </c>
      <c r="D258" s="62" t="s">
        <v>40</v>
      </c>
      <c r="E258" s="60" t="s">
        <v>153</v>
      </c>
      <c r="F258" s="60"/>
      <c r="G258" s="62" t="s">
        <v>75</v>
      </c>
      <c r="H258" s="142">
        <v>122901002843502</v>
      </c>
      <c r="I258" s="63">
        <v>122901002843502</v>
      </c>
      <c r="J258" s="35"/>
      <c r="K258" s="43" t="s">
        <v>40</v>
      </c>
      <c r="L258" s="37">
        <v>850000</v>
      </c>
      <c r="M258" s="37">
        <v>0</v>
      </c>
      <c r="N258" s="37">
        <v>850000</v>
      </c>
      <c r="O258" s="18">
        <v>4</v>
      </c>
      <c r="P258" s="22"/>
      <c r="Q258" s="38" t="s">
        <v>374</v>
      </c>
      <c r="R258" s="39"/>
      <c r="S258" s="40" t="s">
        <v>169</v>
      </c>
      <c r="T258" s="41" t="str">
        <f>MID(C258,2,2)</f>
        <v>07</v>
      </c>
      <c r="V258" s="49" t="str">
        <f aca="true" t="shared" si="18" ref="V258:V271">MID(C258,4,4)</f>
        <v>4134</v>
      </c>
      <c r="W258" s="41" t="s">
        <v>420</v>
      </c>
    </row>
    <row r="259" spans="1:23" s="48" customFormat="1" ht="18.75" customHeight="1">
      <c r="A259" s="42">
        <v>2</v>
      </c>
      <c r="B259" s="64" t="s">
        <v>127</v>
      </c>
      <c r="C259" s="65">
        <v>406342403756</v>
      </c>
      <c r="D259" s="66" t="s">
        <v>34</v>
      </c>
      <c r="E259" s="64" t="s">
        <v>151</v>
      </c>
      <c r="F259" s="64"/>
      <c r="G259" s="66" t="s">
        <v>26</v>
      </c>
      <c r="H259" s="143">
        <v>126001001781509</v>
      </c>
      <c r="I259" s="63">
        <v>126001001781509</v>
      </c>
      <c r="J259" s="35"/>
      <c r="K259" s="43" t="s">
        <v>31</v>
      </c>
      <c r="L259" s="37">
        <v>750000</v>
      </c>
      <c r="M259" s="37"/>
      <c r="N259" s="37">
        <v>750000</v>
      </c>
      <c r="O259" s="18">
        <v>3</v>
      </c>
      <c r="P259" s="22"/>
      <c r="Q259" s="38"/>
      <c r="R259" s="39"/>
      <c r="S259" s="40" t="s">
        <v>169</v>
      </c>
      <c r="T259" s="41" t="str">
        <f>MID(C259,2,2)</f>
        <v>06</v>
      </c>
      <c r="U259" s="41"/>
      <c r="V259" s="49" t="str">
        <f t="shared" si="18"/>
        <v>3424</v>
      </c>
      <c r="W259" s="48" t="s">
        <v>419</v>
      </c>
    </row>
    <row r="260" spans="1:23" s="41" customFormat="1" ht="18.75" customHeight="1">
      <c r="A260" s="34">
        <v>3</v>
      </c>
      <c r="B260" s="64" t="s">
        <v>83</v>
      </c>
      <c r="C260" s="65">
        <v>407413409243</v>
      </c>
      <c r="D260" s="66" t="s">
        <v>40</v>
      </c>
      <c r="E260" s="64" t="s">
        <v>153</v>
      </c>
      <c r="F260" s="64"/>
      <c r="G260" s="66" t="s">
        <v>75</v>
      </c>
      <c r="H260" s="143">
        <v>122901002840504</v>
      </c>
      <c r="I260" s="63">
        <v>122901002840504</v>
      </c>
      <c r="J260" s="35"/>
      <c r="K260" s="36" t="s">
        <v>31</v>
      </c>
      <c r="L260" s="50">
        <v>1000000</v>
      </c>
      <c r="M260" s="37">
        <v>0</v>
      </c>
      <c r="N260" s="37">
        <v>1000000</v>
      </c>
      <c r="O260" s="51">
        <v>2</v>
      </c>
      <c r="P260" s="52"/>
      <c r="Q260" s="53" t="s">
        <v>336</v>
      </c>
      <c r="R260" s="54"/>
      <c r="S260" s="55" t="s">
        <v>169</v>
      </c>
      <c r="T260" s="41" t="str">
        <f>MID(C260,2,2)</f>
        <v>07</v>
      </c>
      <c r="V260" s="49" t="str">
        <f t="shared" si="18"/>
        <v>4134</v>
      </c>
      <c r="W260" s="41" t="s">
        <v>419</v>
      </c>
    </row>
    <row r="261" spans="1:23" s="41" customFormat="1" ht="18.75" customHeight="1">
      <c r="A261" s="42">
        <v>4</v>
      </c>
      <c r="B261" s="64" t="s">
        <v>130</v>
      </c>
      <c r="C261" s="65">
        <v>206111402088</v>
      </c>
      <c r="D261" s="66" t="s">
        <v>40</v>
      </c>
      <c r="E261" s="64" t="s">
        <v>137</v>
      </c>
      <c r="F261" s="64"/>
      <c r="G261" s="66" t="s">
        <v>29</v>
      </c>
      <c r="H261" s="143">
        <v>124701002084504</v>
      </c>
      <c r="I261" s="63">
        <v>124701002084504</v>
      </c>
      <c r="J261" s="35"/>
      <c r="K261" s="36" t="s">
        <v>31</v>
      </c>
      <c r="L261" s="37">
        <v>1500000</v>
      </c>
      <c r="M261" s="37"/>
      <c r="N261" s="37">
        <v>1500000</v>
      </c>
      <c r="O261" s="18">
        <v>3</v>
      </c>
      <c r="P261" s="22"/>
      <c r="Q261" s="38" t="s">
        <v>162</v>
      </c>
      <c r="R261" s="39"/>
      <c r="S261" s="40" t="s">
        <v>169</v>
      </c>
      <c r="T261" s="41" t="str">
        <f>MID(C261,2,2)</f>
        <v>06</v>
      </c>
      <c r="V261" s="49" t="str">
        <f t="shared" si="18"/>
        <v>1114</v>
      </c>
      <c r="W261" s="41" t="s">
        <v>419</v>
      </c>
    </row>
    <row r="262" spans="1:23" s="41" customFormat="1" ht="18.75" customHeight="1">
      <c r="A262" s="34">
        <v>5</v>
      </c>
      <c r="B262" s="64" t="s">
        <v>105</v>
      </c>
      <c r="C262" s="65">
        <v>407413409236</v>
      </c>
      <c r="D262" s="66" t="s">
        <v>40</v>
      </c>
      <c r="E262" s="64" t="s">
        <v>153</v>
      </c>
      <c r="F262" s="64"/>
      <c r="G262" s="66" t="s">
        <v>75</v>
      </c>
      <c r="H262" s="143">
        <v>122901002846500</v>
      </c>
      <c r="I262" s="63">
        <v>122901002846500</v>
      </c>
      <c r="J262" s="35" t="s">
        <v>38</v>
      </c>
      <c r="K262" s="43" t="s">
        <v>37</v>
      </c>
      <c r="L262" s="37">
        <v>0</v>
      </c>
      <c r="M262" s="37">
        <v>2000000</v>
      </c>
      <c r="N262" s="37">
        <v>2000000</v>
      </c>
      <c r="O262" s="51">
        <v>3</v>
      </c>
      <c r="P262" s="52"/>
      <c r="Q262" s="53"/>
      <c r="R262" s="54"/>
      <c r="S262" s="55" t="s">
        <v>169</v>
      </c>
      <c r="V262" s="49" t="str">
        <f t="shared" si="18"/>
        <v>4134</v>
      </c>
      <c r="W262" s="41" t="s">
        <v>419</v>
      </c>
    </row>
    <row r="263" spans="1:23" s="48" customFormat="1" ht="18.75" customHeight="1">
      <c r="A263" s="42">
        <v>6</v>
      </c>
      <c r="B263" s="64" t="s">
        <v>22</v>
      </c>
      <c r="C263" s="65">
        <v>206211403106</v>
      </c>
      <c r="D263" s="66" t="s">
        <v>40</v>
      </c>
      <c r="E263" s="64" t="s">
        <v>417</v>
      </c>
      <c r="F263" s="64"/>
      <c r="G263" s="66" t="s">
        <v>76</v>
      </c>
      <c r="H263" s="143">
        <v>125901001525508</v>
      </c>
      <c r="I263" s="63">
        <v>125901001525508</v>
      </c>
      <c r="J263" s="35"/>
      <c r="K263" s="43" t="s">
        <v>31</v>
      </c>
      <c r="L263" s="37">
        <v>892000</v>
      </c>
      <c r="M263" s="37">
        <v>0</v>
      </c>
      <c r="N263" s="37">
        <v>892000</v>
      </c>
      <c r="O263" s="18">
        <v>3</v>
      </c>
      <c r="P263" s="22"/>
      <c r="Q263" s="38" t="s">
        <v>317</v>
      </c>
      <c r="R263" s="39"/>
      <c r="S263" s="40" t="s">
        <v>169</v>
      </c>
      <c r="T263" s="41" t="str">
        <f aca="true" t="shared" si="19" ref="T263:T271">MID(C263,2,2)</f>
        <v>06</v>
      </c>
      <c r="U263" s="41"/>
      <c r="V263" s="49" t="str">
        <f t="shared" si="18"/>
        <v>2114</v>
      </c>
      <c r="W263" s="48" t="s">
        <v>419</v>
      </c>
    </row>
    <row r="264" spans="1:23" s="41" customFormat="1" ht="18.75" customHeight="1">
      <c r="A264" s="34">
        <v>7</v>
      </c>
      <c r="B264" s="64" t="s">
        <v>136</v>
      </c>
      <c r="C264" s="65">
        <v>406342406032</v>
      </c>
      <c r="D264" s="66" t="s">
        <v>34</v>
      </c>
      <c r="E264" s="64" t="s">
        <v>151</v>
      </c>
      <c r="F264" s="64"/>
      <c r="G264" s="66" t="s">
        <v>26</v>
      </c>
      <c r="H264" s="143">
        <v>126001001774502</v>
      </c>
      <c r="I264" s="63">
        <v>126001001774502</v>
      </c>
      <c r="J264" s="35"/>
      <c r="K264" s="43" t="s">
        <v>31</v>
      </c>
      <c r="L264" s="37">
        <v>2437500</v>
      </c>
      <c r="M264" s="37">
        <v>0</v>
      </c>
      <c r="N264" s="37">
        <v>2437500</v>
      </c>
      <c r="O264" s="18">
        <v>2</v>
      </c>
      <c r="P264" s="22"/>
      <c r="Q264" s="38" t="s">
        <v>330</v>
      </c>
      <c r="R264" s="39"/>
      <c r="S264" s="40" t="s">
        <v>169</v>
      </c>
      <c r="T264" s="41" t="str">
        <f t="shared" si="19"/>
        <v>06</v>
      </c>
      <c r="V264" s="49" t="str">
        <f t="shared" si="18"/>
        <v>3424</v>
      </c>
      <c r="W264" s="41" t="s">
        <v>419</v>
      </c>
    </row>
    <row r="265" spans="1:23" s="41" customFormat="1" ht="18.75" customHeight="1">
      <c r="A265" s="42">
        <v>8</v>
      </c>
      <c r="B265" s="64" t="s">
        <v>82</v>
      </c>
      <c r="C265" s="65">
        <v>407413409234</v>
      </c>
      <c r="D265" s="66" t="s">
        <v>40</v>
      </c>
      <c r="E265" s="64" t="s">
        <v>153</v>
      </c>
      <c r="F265" s="64"/>
      <c r="G265" s="66" t="s">
        <v>75</v>
      </c>
      <c r="H265" s="143">
        <v>122901002847506</v>
      </c>
      <c r="I265" s="63">
        <v>122901002847506</v>
      </c>
      <c r="J265" s="35" t="s">
        <v>38</v>
      </c>
      <c r="K265" s="43" t="s">
        <v>31</v>
      </c>
      <c r="L265" s="37">
        <v>0</v>
      </c>
      <c r="M265" s="37">
        <v>1266300</v>
      </c>
      <c r="N265" s="37">
        <v>1266300</v>
      </c>
      <c r="O265" s="18">
        <v>2</v>
      </c>
      <c r="P265" s="22"/>
      <c r="Q265" s="38" t="s">
        <v>219</v>
      </c>
      <c r="R265" s="39"/>
      <c r="S265" s="40" t="s">
        <v>169</v>
      </c>
      <c r="T265" s="41" t="str">
        <f t="shared" si="19"/>
        <v>07</v>
      </c>
      <c r="V265" s="49" t="str">
        <f t="shared" si="18"/>
        <v>4134</v>
      </c>
      <c r="W265" s="41" t="s">
        <v>419</v>
      </c>
    </row>
    <row r="266" spans="1:23" s="41" customFormat="1" ht="18.75" customHeight="1">
      <c r="A266" s="34">
        <v>9</v>
      </c>
      <c r="B266" s="64" t="s">
        <v>114</v>
      </c>
      <c r="C266" s="65">
        <v>207321409140</v>
      </c>
      <c r="D266" s="66" t="s">
        <v>34</v>
      </c>
      <c r="E266" s="64" t="s">
        <v>146</v>
      </c>
      <c r="F266" s="64"/>
      <c r="G266" s="66" t="s">
        <v>26</v>
      </c>
      <c r="H266" s="143">
        <v>126001001747505</v>
      </c>
      <c r="I266" s="63">
        <v>126001001747505</v>
      </c>
      <c r="J266" s="35"/>
      <c r="K266" s="43" t="s">
        <v>31</v>
      </c>
      <c r="L266" s="37">
        <v>850000</v>
      </c>
      <c r="M266" s="37">
        <v>0</v>
      </c>
      <c r="N266" s="37">
        <v>850000</v>
      </c>
      <c r="O266" s="18">
        <v>2</v>
      </c>
      <c r="P266" s="22"/>
      <c r="Q266" s="38" t="s">
        <v>202</v>
      </c>
      <c r="R266" s="39"/>
      <c r="S266" s="40" t="s">
        <v>169</v>
      </c>
      <c r="T266" s="41" t="str">
        <f t="shared" si="19"/>
        <v>07</v>
      </c>
      <c r="V266" s="49" t="str">
        <f t="shared" si="18"/>
        <v>3214</v>
      </c>
      <c r="W266" s="41" t="s">
        <v>419</v>
      </c>
    </row>
    <row r="267" spans="1:23" s="41" customFormat="1" ht="18.75" customHeight="1">
      <c r="A267" s="42">
        <v>10</v>
      </c>
      <c r="B267" s="64" t="s">
        <v>128</v>
      </c>
      <c r="C267" s="65">
        <v>206111402092</v>
      </c>
      <c r="D267" s="66" t="s">
        <v>40</v>
      </c>
      <c r="E267" s="64" t="s">
        <v>137</v>
      </c>
      <c r="F267" s="64"/>
      <c r="G267" s="66" t="s">
        <v>29</v>
      </c>
      <c r="H267" s="143">
        <v>124701002087502</v>
      </c>
      <c r="I267" s="63">
        <v>124701002087502</v>
      </c>
      <c r="J267" s="35"/>
      <c r="K267" s="43" t="s">
        <v>31</v>
      </c>
      <c r="L267" s="37">
        <v>950000</v>
      </c>
      <c r="M267" s="37"/>
      <c r="N267" s="37">
        <v>950000</v>
      </c>
      <c r="O267" s="44">
        <v>2</v>
      </c>
      <c r="P267" s="45"/>
      <c r="Q267" s="46" t="s">
        <v>165</v>
      </c>
      <c r="R267" s="47"/>
      <c r="S267" s="40" t="s">
        <v>169</v>
      </c>
      <c r="T267" s="41" t="str">
        <f t="shared" si="19"/>
        <v>06</v>
      </c>
      <c r="V267" s="49" t="str">
        <f t="shared" si="18"/>
        <v>1114</v>
      </c>
      <c r="W267" s="41" t="s">
        <v>419</v>
      </c>
    </row>
    <row r="268" spans="1:23" s="41" customFormat="1" ht="18.75" customHeight="1">
      <c r="A268" s="34">
        <v>11</v>
      </c>
      <c r="B268" s="64" t="s">
        <v>131</v>
      </c>
      <c r="C268" s="65">
        <v>206111405597</v>
      </c>
      <c r="D268" s="66" t="s">
        <v>40</v>
      </c>
      <c r="E268" s="64" t="s">
        <v>137</v>
      </c>
      <c r="F268" s="64"/>
      <c r="G268" s="66" t="s">
        <v>29</v>
      </c>
      <c r="H268" s="143">
        <v>124701002088508</v>
      </c>
      <c r="I268" s="63">
        <v>124701002088508</v>
      </c>
      <c r="J268" s="35" t="s">
        <v>236</v>
      </c>
      <c r="K268" s="43" t="s">
        <v>31</v>
      </c>
      <c r="L268" s="37">
        <v>700000</v>
      </c>
      <c r="M268" s="37">
        <v>1174000</v>
      </c>
      <c r="N268" s="37">
        <v>1874000</v>
      </c>
      <c r="O268" s="18">
        <v>3</v>
      </c>
      <c r="P268" s="22"/>
      <c r="Q268" s="38" t="s">
        <v>341</v>
      </c>
      <c r="R268" s="39"/>
      <c r="S268" s="40" t="s">
        <v>169</v>
      </c>
      <c r="T268" s="41" t="str">
        <f t="shared" si="19"/>
        <v>06</v>
      </c>
      <c r="V268" s="49" t="str">
        <f t="shared" si="18"/>
        <v>1114</v>
      </c>
      <c r="W268" s="41" t="s">
        <v>419</v>
      </c>
    </row>
    <row r="269" spans="1:39" s="41" customFormat="1" ht="18.75" customHeight="1">
      <c r="A269" s="42">
        <v>12</v>
      </c>
      <c r="B269" s="64" t="s">
        <v>84</v>
      </c>
      <c r="C269" s="65">
        <v>407413409253</v>
      </c>
      <c r="D269" s="66" t="s">
        <v>40</v>
      </c>
      <c r="E269" s="64" t="s">
        <v>153</v>
      </c>
      <c r="F269" s="64"/>
      <c r="G269" s="66" t="s">
        <v>75</v>
      </c>
      <c r="H269" s="143">
        <v>122901002848502</v>
      </c>
      <c r="I269" s="63">
        <v>122901002848502</v>
      </c>
      <c r="J269" s="35"/>
      <c r="K269" s="43" t="s">
        <v>31</v>
      </c>
      <c r="L269" s="37">
        <v>900000</v>
      </c>
      <c r="M269" s="37"/>
      <c r="N269" s="37">
        <v>900000</v>
      </c>
      <c r="O269" s="18">
        <v>2</v>
      </c>
      <c r="P269" s="22"/>
      <c r="Q269" s="38"/>
      <c r="R269" s="39"/>
      <c r="S269" s="40" t="s">
        <v>169</v>
      </c>
      <c r="T269" s="41" t="str">
        <f t="shared" si="19"/>
        <v>07</v>
      </c>
      <c r="V269" s="49" t="str">
        <f t="shared" si="18"/>
        <v>4134</v>
      </c>
      <c r="W269" s="48" t="s">
        <v>419</v>
      </c>
      <c r="X269" s="48"/>
      <c r="Y269" s="48"/>
      <c r="Z269" s="22"/>
      <c r="AA269" s="22"/>
      <c r="AB269" s="39"/>
      <c r="AC269" s="48"/>
      <c r="AD269" s="22"/>
      <c r="AE269" s="22"/>
      <c r="AF269" s="22"/>
      <c r="AG269" s="22"/>
      <c r="AH269" s="22"/>
      <c r="AI269" s="22"/>
      <c r="AJ269" s="22"/>
      <c r="AL269" s="67"/>
      <c r="AM269" s="67"/>
    </row>
    <row r="270" spans="1:23" s="41" customFormat="1" ht="18.75" customHeight="1">
      <c r="A270" s="34">
        <v>13</v>
      </c>
      <c r="B270" s="64" t="s">
        <v>126</v>
      </c>
      <c r="C270" s="65">
        <v>206111402091</v>
      </c>
      <c r="D270" s="66" t="s">
        <v>40</v>
      </c>
      <c r="E270" s="64" t="s">
        <v>137</v>
      </c>
      <c r="F270" s="64"/>
      <c r="G270" s="66" t="s">
        <v>29</v>
      </c>
      <c r="H270" s="143">
        <v>124701002089504</v>
      </c>
      <c r="I270" s="63">
        <v>124701002089504</v>
      </c>
      <c r="J270" s="35"/>
      <c r="K270" s="43" t="s">
        <v>31</v>
      </c>
      <c r="L270" s="37">
        <v>450000</v>
      </c>
      <c r="M270" s="37">
        <v>0</v>
      </c>
      <c r="N270" s="37">
        <v>450000</v>
      </c>
      <c r="O270" s="18">
        <v>3</v>
      </c>
      <c r="P270" s="22"/>
      <c r="Q270" s="38" t="s">
        <v>285</v>
      </c>
      <c r="R270" s="39"/>
      <c r="S270" s="40" t="s">
        <v>169</v>
      </c>
      <c r="T270" s="41" t="str">
        <f t="shared" si="19"/>
        <v>06</v>
      </c>
      <c r="V270" s="49" t="str">
        <f t="shared" si="18"/>
        <v>1114</v>
      </c>
      <c r="W270" s="41" t="s">
        <v>419</v>
      </c>
    </row>
    <row r="271" spans="1:23" s="41" customFormat="1" ht="18.75" customHeight="1">
      <c r="A271" s="42">
        <v>14</v>
      </c>
      <c r="B271" s="64" t="s">
        <v>392</v>
      </c>
      <c r="C271" s="65">
        <v>407413408197</v>
      </c>
      <c r="D271" s="66" t="s">
        <v>40</v>
      </c>
      <c r="E271" s="64" t="s">
        <v>153</v>
      </c>
      <c r="F271" s="64"/>
      <c r="G271" s="66" t="s">
        <v>75</v>
      </c>
      <c r="H271" s="143">
        <v>122901002853507</v>
      </c>
      <c r="I271" s="63">
        <v>122901002853507</v>
      </c>
      <c r="J271" s="35"/>
      <c r="K271" s="43" t="s">
        <v>31</v>
      </c>
      <c r="L271" s="37">
        <v>750000</v>
      </c>
      <c r="M271" s="37">
        <v>0</v>
      </c>
      <c r="N271" s="37">
        <v>750000</v>
      </c>
      <c r="O271" s="18">
        <v>2</v>
      </c>
      <c r="P271" s="22"/>
      <c r="Q271" s="38" t="s">
        <v>340</v>
      </c>
      <c r="R271" s="39"/>
      <c r="S271" s="40" t="s">
        <v>169</v>
      </c>
      <c r="T271" s="41" t="str">
        <f t="shared" si="19"/>
        <v>07</v>
      </c>
      <c r="V271" s="49" t="str">
        <f t="shared" si="18"/>
        <v>4134</v>
      </c>
      <c r="W271" s="41" t="s">
        <v>419</v>
      </c>
    </row>
    <row r="273" spans="9:18" ht="12.75">
      <c r="I273" s="3"/>
      <c r="J273" s="3"/>
      <c r="K273" s="4"/>
      <c r="L273" s="17"/>
      <c r="M273" s="17"/>
      <c r="N273" s="17"/>
      <c r="Q273" s="10"/>
      <c r="R273" s="10"/>
    </row>
    <row r="292" spans="9:18" ht="12.75">
      <c r="I292" s="3"/>
      <c r="J292" s="3"/>
      <c r="K292" s="4"/>
      <c r="L292" s="17"/>
      <c r="M292" s="17"/>
      <c r="N292" s="17"/>
      <c r="Q292" s="10"/>
      <c r="R292" s="10"/>
    </row>
    <row r="295" spans="9:18" ht="12.75">
      <c r="I295" s="3"/>
      <c r="J295" s="3"/>
      <c r="K295" s="4"/>
      <c r="L295" s="17"/>
      <c r="M295" s="17"/>
      <c r="N295" s="17"/>
      <c r="Q295" s="10"/>
      <c r="R295" s="10"/>
    </row>
    <row r="298" spans="9:18" ht="12.75">
      <c r="I298" s="3"/>
      <c r="J298" s="3"/>
      <c r="K298" s="4"/>
      <c r="L298" s="17"/>
      <c r="M298" s="17"/>
      <c r="N298" s="17"/>
      <c r="Q298" s="10"/>
      <c r="R298" s="10"/>
    </row>
    <row r="310" spans="9:18" ht="12.75">
      <c r="I310" s="3"/>
      <c r="J310" s="3"/>
      <c r="K310" s="4"/>
      <c r="L310" s="17"/>
      <c r="M310" s="17"/>
      <c r="N310" s="17"/>
      <c r="Q310" s="10"/>
      <c r="R310" s="10"/>
    </row>
    <row r="324" spans="9:18" ht="12.75">
      <c r="I324" s="3"/>
      <c r="J324" s="3"/>
      <c r="K324" s="4"/>
      <c r="L324" s="17"/>
      <c r="M324" s="17"/>
      <c r="N324" s="17"/>
      <c r="Q324" s="10"/>
      <c r="R324" s="10"/>
    </row>
    <row r="339" spans="9:18" ht="12.75">
      <c r="I339" s="3"/>
      <c r="J339" s="3"/>
      <c r="K339" s="4"/>
      <c r="L339" s="17"/>
      <c r="M339" s="17"/>
      <c r="N339" s="17"/>
      <c r="Q339" s="10"/>
      <c r="R339" s="10"/>
    </row>
    <row r="340" ht="15">
      <c r="H340" s="144" t="s">
        <v>103</v>
      </c>
    </row>
    <row r="341" ht="15">
      <c r="H341" s="144" t="s">
        <v>104</v>
      </c>
    </row>
    <row r="342" ht="15">
      <c r="H342" s="144"/>
    </row>
    <row r="343" ht="15">
      <c r="H343" s="144"/>
    </row>
    <row r="344" ht="15">
      <c r="H344" s="144"/>
    </row>
    <row r="345" ht="15">
      <c r="H345" s="144"/>
    </row>
    <row r="346" spans="1:22" s="6" customFormat="1" ht="12.75">
      <c r="A346" s="8"/>
      <c r="C346" s="1"/>
      <c r="D346" s="1"/>
      <c r="G346" s="1"/>
      <c r="H346" s="4"/>
      <c r="K346" s="1"/>
      <c r="L346" s="19"/>
      <c r="M346" s="19"/>
      <c r="N346" s="19"/>
      <c r="O346" s="4"/>
      <c r="P346" s="4"/>
      <c r="S346" s="8"/>
      <c r="V346" s="1"/>
    </row>
    <row r="347" spans="1:22" s="6" customFormat="1" ht="12.75">
      <c r="A347" s="8"/>
      <c r="C347" s="1"/>
      <c r="D347" s="1"/>
      <c r="G347" s="1"/>
      <c r="H347" s="4"/>
      <c r="K347" s="1"/>
      <c r="L347" s="19"/>
      <c r="M347" s="19"/>
      <c r="N347" s="19"/>
      <c r="O347" s="4"/>
      <c r="P347" s="4"/>
      <c r="S347" s="8"/>
      <c r="V347" s="1"/>
    </row>
    <row r="348" spans="1:22" s="6" customFormat="1" ht="12.75">
      <c r="A348" s="8"/>
      <c r="C348" s="1"/>
      <c r="D348" s="1"/>
      <c r="G348" s="1"/>
      <c r="H348" s="4"/>
      <c r="K348" s="1"/>
      <c r="L348" s="19"/>
      <c r="M348" s="19"/>
      <c r="N348" s="19"/>
      <c r="O348" s="4"/>
      <c r="P348" s="4"/>
      <c r="S348" s="8"/>
      <c r="V348" s="1"/>
    </row>
    <row r="349" spans="1:22" s="6" customFormat="1" ht="12.75">
      <c r="A349" s="8"/>
      <c r="C349" s="1"/>
      <c r="D349" s="1"/>
      <c r="G349" s="1"/>
      <c r="H349" s="4"/>
      <c r="K349" s="1"/>
      <c r="L349" s="19"/>
      <c r="M349" s="19"/>
      <c r="N349" s="19"/>
      <c r="O349" s="4"/>
      <c r="P349" s="4"/>
      <c r="S349" s="8"/>
      <c r="V349" s="1"/>
    </row>
    <row r="350" spans="1:22" s="6" customFormat="1" ht="12.75">
      <c r="A350" s="8"/>
      <c r="C350" s="1"/>
      <c r="D350" s="1"/>
      <c r="G350" s="1"/>
      <c r="H350" s="4"/>
      <c r="K350" s="1"/>
      <c r="L350" s="19"/>
      <c r="M350" s="19"/>
      <c r="N350" s="19"/>
      <c r="O350" s="4"/>
      <c r="P350" s="4"/>
      <c r="S350" s="8"/>
      <c r="V350" s="1"/>
    </row>
    <row r="351" spans="26:39" ht="12.75">
      <c r="Z351" s="7"/>
      <c r="AA351" s="7"/>
      <c r="AB351" s="11"/>
      <c r="AC351" s="14"/>
      <c r="AD351" s="7"/>
      <c r="AE351" s="7"/>
      <c r="AF351" s="7"/>
      <c r="AG351" s="7"/>
      <c r="AH351" s="7"/>
      <c r="AI351" s="7"/>
      <c r="AJ351" s="7"/>
      <c r="AK351" s="13"/>
      <c r="AL351" s="12"/>
      <c r="AM351" s="12"/>
    </row>
  </sheetData>
  <sheetProtection formatCells="0" formatColumns="0" formatRows="0" insertColumns="0" insertRows="0" insertHyperlinks="0" deleteColumns="0" deleteRows="0" sort="0" autoFilter="0" pivotTables="0"/>
  <mergeCells count="4">
    <mergeCell ref="B6:H6"/>
    <mergeCell ref="A3:H3"/>
    <mergeCell ref="A4:H4"/>
    <mergeCell ref="E7:F7"/>
  </mergeCells>
  <printOptions horizontalCentered="1"/>
  <pageMargins left="0.28" right="0.15748031496063" top="0.393700787401575" bottom="1.63" header="0.26" footer="0.275590551181102"/>
  <pageSetup horizontalDpi="600" verticalDpi="600" orientation="portrait" paperSize="5" scale="95" r:id="rId1"/>
  <headerFooter alignWithMargins="0"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43">
      <selection activeCell="F54" sqref="F54"/>
    </sheetView>
  </sheetViews>
  <sheetFormatPr defaultColWidth="9.140625" defaultRowHeight="12.75"/>
  <cols>
    <col min="1" max="1" width="6.00390625" style="0" customWidth="1"/>
    <col min="2" max="2" width="30.421875" style="0" customWidth="1"/>
    <col min="3" max="3" width="18.28125" style="1" customWidth="1"/>
    <col min="4" max="4" width="0" style="0" hidden="1" customWidth="1"/>
    <col min="6" max="6" width="23.28125" style="0" customWidth="1"/>
    <col min="7" max="7" width="13.140625" style="0" customWidth="1"/>
  </cols>
  <sheetData>
    <row r="1" spans="1:7" ht="15.75">
      <c r="A1" s="151" t="s">
        <v>477</v>
      </c>
      <c r="B1" s="68"/>
      <c r="C1" s="69"/>
      <c r="D1" s="70"/>
      <c r="E1" s="68"/>
      <c r="F1" s="68"/>
      <c r="G1" s="70"/>
    </row>
    <row r="2" spans="1:7" ht="15.75">
      <c r="A2" s="151"/>
      <c r="B2" s="68"/>
      <c r="C2" s="69"/>
      <c r="D2" s="70"/>
      <c r="E2" s="68"/>
      <c r="F2" s="68"/>
      <c r="G2" s="70"/>
    </row>
    <row r="3" spans="1:7" ht="15.75">
      <c r="A3" s="151"/>
      <c r="B3" s="68"/>
      <c r="C3" s="69"/>
      <c r="D3" s="70"/>
      <c r="E3" s="68"/>
      <c r="F3" s="68"/>
      <c r="G3" s="70"/>
    </row>
    <row r="4" spans="1:7" ht="15.75">
      <c r="A4" s="172" t="s">
        <v>480</v>
      </c>
      <c r="B4" s="172"/>
      <c r="C4" s="172"/>
      <c r="D4" s="172"/>
      <c r="E4" s="172"/>
      <c r="F4" s="172"/>
      <c r="G4" s="172"/>
    </row>
    <row r="5" spans="1:7" ht="15.75">
      <c r="A5" s="172" t="s">
        <v>476</v>
      </c>
      <c r="B5" s="172"/>
      <c r="C5" s="172"/>
      <c r="D5" s="172"/>
      <c r="E5" s="172"/>
      <c r="F5" s="172"/>
      <c r="G5" s="172"/>
    </row>
    <row r="6" spans="1:7" ht="14.25">
      <c r="A6" s="56"/>
      <c r="B6" s="148"/>
      <c r="C6" s="149"/>
      <c r="D6" s="150"/>
      <c r="E6" s="148"/>
      <c r="F6" s="148"/>
      <c r="G6" s="150"/>
    </row>
    <row r="7" spans="1:7" ht="28.5">
      <c r="A7" s="152" t="s">
        <v>116</v>
      </c>
      <c r="B7" s="152" t="s">
        <v>27</v>
      </c>
      <c r="C7" s="152" t="s">
        <v>28</v>
      </c>
      <c r="D7" s="152" t="s">
        <v>157</v>
      </c>
      <c r="E7" s="175" t="s">
        <v>16</v>
      </c>
      <c r="F7" s="176"/>
      <c r="G7" s="152" t="s">
        <v>17</v>
      </c>
    </row>
    <row r="8" spans="1:7" ht="19.5" customHeight="1">
      <c r="A8" s="157">
        <v>1</v>
      </c>
      <c r="B8" s="153" t="s">
        <v>421</v>
      </c>
      <c r="C8" s="166">
        <v>208111415668</v>
      </c>
      <c r="D8" s="154"/>
      <c r="E8" s="155" t="s">
        <v>481</v>
      </c>
      <c r="F8" s="156"/>
      <c r="G8" s="157" t="s">
        <v>29</v>
      </c>
    </row>
    <row r="9" spans="1:7" ht="19.5" customHeight="1">
      <c r="A9" s="157">
        <f>A8+1</f>
        <v>2</v>
      </c>
      <c r="B9" s="153" t="s">
        <v>422</v>
      </c>
      <c r="C9" s="166">
        <v>208111411589</v>
      </c>
      <c r="D9" s="154"/>
      <c r="E9" s="155" t="s">
        <v>481</v>
      </c>
      <c r="F9" s="156"/>
      <c r="G9" s="157" t="s">
        <v>29</v>
      </c>
    </row>
    <row r="10" spans="1:7" ht="19.5" customHeight="1">
      <c r="A10" s="157">
        <f aca="true" t="shared" si="0" ref="A10:A43">A9+1</f>
        <v>3</v>
      </c>
      <c r="B10" s="153" t="s">
        <v>423</v>
      </c>
      <c r="C10" s="166">
        <v>408112408857</v>
      </c>
      <c r="D10" s="154"/>
      <c r="E10" s="155" t="s">
        <v>487</v>
      </c>
      <c r="F10" s="156"/>
      <c r="G10" s="157" t="s">
        <v>29</v>
      </c>
    </row>
    <row r="11" spans="1:7" ht="19.5" customHeight="1">
      <c r="A11" s="157">
        <f t="shared" si="0"/>
        <v>4</v>
      </c>
      <c r="B11" s="153" t="s">
        <v>424</v>
      </c>
      <c r="C11" s="166">
        <v>208121411665</v>
      </c>
      <c r="D11" s="154"/>
      <c r="E11" s="155" t="s">
        <v>456</v>
      </c>
      <c r="F11" s="156"/>
      <c r="G11" s="157" t="s">
        <v>29</v>
      </c>
    </row>
    <row r="12" spans="1:7" ht="19.5" customHeight="1">
      <c r="A12" s="157">
        <f t="shared" si="0"/>
        <v>5</v>
      </c>
      <c r="B12" s="153" t="s">
        <v>425</v>
      </c>
      <c r="C12" s="166">
        <v>208131408907</v>
      </c>
      <c r="D12" s="154"/>
      <c r="E12" s="155" t="s">
        <v>457</v>
      </c>
      <c r="F12" s="156"/>
      <c r="G12" s="157" t="s">
        <v>29</v>
      </c>
    </row>
    <row r="13" spans="1:7" ht="19.5" customHeight="1">
      <c r="A13" s="157">
        <f t="shared" si="0"/>
        <v>6</v>
      </c>
      <c r="B13" s="153" t="s">
        <v>426</v>
      </c>
      <c r="C13" s="166">
        <v>208141415796</v>
      </c>
      <c r="D13" s="154"/>
      <c r="E13" s="155" t="s">
        <v>482</v>
      </c>
      <c r="F13" s="156"/>
      <c r="G13" s="157" t="s">
        <v>29</v>
      </c>
    </row>
    <row r="14" spans="1:7" ht="19.5" customHeight="1">
      <c r="A14" s="157">
        <f t="shared" si="0"/>
        <v>7</v>
      </c>
      <c r="B14" s="153" t="s">
        <v>427</v>
      </c>
      <c r="C14" s="166">
        <v>208141415788</v>
      </c>
      <c r="D14" s="154"/>
      <c r="E14" s="155" t="s">
        <v>482</v>
      </c>
      <c r="F14" s="156"/>
      <c r="G14" s="157" t="s">
        <v>29</v>
      </c>
    </row>
    <row r="15" spans="1:7" ht="19.5" customHeight="1">
      <c r="A15" s="157">
        <f t="shared" si="0"/>
        <v>8</v>
      </c>
      <c r="B15" s="153" t="s">
        <v>428</v>
      </c>
      <c r="C15" s="166">
        <v>208151415884</v>
      </c>
      <c r="D15" s="154"/>
      <c r="E15" s="155" t="s">
        <v>483</v>
      </c>
      <c r="F15" s="156"/>
      <c r="G15" s="157" t="s">
        <v>29</v>
      </c>
    </row>
    <row r="16" spans="1:7" ht="19.5" customHeight="1">
      <c r="A16" s="157">
        <f t="shared" si="0"/>
        <v>9</v>
      </c>
      <c r="B16" s="153" t="s">
        <v>429</v>
      </c>
      <c r="C16" s="166">
        <v>208151415841</v>
      </c>
      <c r="D16" s="154"/>
      <c r="E16" s="155" t="s">
        <v>483</v>
      </c>
      <c r="F16" s="156"/>
      <c r="G16" s="157" t="s">
        <v>29</v>
      </c>
    </row>
    <row r="17" spans="1:7" ht="19.5" customHeight="1">
      <c r="A17" s="157">
        <f t="shared" si="0"/>
        <v>10</v>
      </c>
      <c r="B17" s="153" t="s">
        <v>430</v>
      </c>
      <c r="C17" s="166">
        <v>208151419582</v>
      </c>
      <c r="D17" s="154"/>
      <c r="E17" s="155" t="s">
        <v>483</v>
      </c>
      <c r="F17" s="156"/>
      <c r="G17" s="157" t="s">
        <v>29</v>
      </c>
    </row>
    <row r="18" spans="1:7" ht="19.5" customHeight="1">
      <c r="A18" s="157">
        <f t="shared" si="0"/>
        <v>11</v>
      </c>
      <c r="B18" s="153" t="s">
        <v>431</v>
      </c>
      <c r="C18" s="166">
        <v>208211416572</v>
      </c>
      <c r="D18" s="154"/>
      <c r="E18" s="155" t="s">
        <v>458</v>
      </c>
      <c r="F18" s="156"/>
      <c r="G18" s="157" t="s">
        <v>76</v>
      </c>
    </row>
    <row r="19" spans="1:7" ht="19.5" customHeight="1">
      <c r="A19" s="157">
        <f t="shared" si="0"/>
        <v>12</v>
      </c>
      <c r="B19" s="153" t="s">
        <v>432</v>
      </c>
      <c r="C19" s="166">
        <v>208211416573</v>
      </c>
      <c r="D19" s="154"/>
      <c r="E19" s="155" t="s">
        <v>458</v>
      </c>
      <c r="F19" s="156"/>
      <c r="G19" s="157" t="s">
        <v>76</v>
      </c>
    </row>
    <row r="20" spans="1:7" ht="19.5" customHeight="1">
      <c r="A20" s="157">
        <f t="shared" si="0"/>
        <v>13</v>
      </c>
      <c r="B20" s="153" t="s">
        <v>433</v>
      </c>
      <c r="C20" s="166">
        <v>209211423254</v>
      </c>
      <c r="D20" s="154"/>
      <c r="E20" s="155" t="s">
        <v>458</v>
      </c>
      <c r="F20" s="156"/>
      <c r="G20" s="157" t="s">
        <v>76</v>
      </c>
    </row>
    <row r="21" spans="1:7" ht="19.5" customHeight="1">
      <c r="A21" s="157">
        <f t="shared" si="0"/>
        <v>14</v>
      </c>
      <c r="B21" s="153" t="s">
        <v>434</v>
      </c>
      <c r="C21" s="166">
        <v>208211416561</v>
      </c>
      <c r="D21" s="154"/>
      <c r="E21" s="155" t="s">
        <v>458</v>
      </c>
      <c r="F21" s="156"/>
      <c r="G21" s="157" t="s">
        <v>76</v>
      </c>
    </row>
    <row r="22" spans="1:7" ht="19.5" customHeight="1">
      <c r="A22" s="157">
        <f t="shared" si="0"/>
        <v>15</v>
      </c>
      <c r="B22" s="153" t="s">
        <v>435</v>
      </c>
      <c r="C22" s="166">
        <v>208231416670</v>
      </c>
      <c r="D22" s="154"/>
      <c r="E22" s="155" t="s">
        <v>459</v>
      </c>
      <c r="F22" s="156"/>
      <c r="G22" s="157" t="s">
        <v>76</v>
      </c>
    </row>
    <row r="23" spans="1:7" ht="19.5" customHeight="1">
      <c r="A23" s="157">
        <f t="shared" si="0"/>
        <v>16</v>
      </c>
      <c r="B23" s="153" t="s">
        <v>436</v>
      </c>
      <c r="C23" s="166">
        <v>208251416734</v>
      </c>
      <c r="D23" s="154"/>
      <c r="E23" s="155" t="s">
        <v>460</v>
      </c>
      <c r="F23" s="156"/>
      <c r="G23" s="157" t="s">
        <v>76</v>
      </c>
    </row>
    <row r="24" spans="1:7" ht="19.5" customHeight="1">
      <c r="A24" s="157">
        <f t="shared" si="0"/>
        <v>17</v>
      </c>
      <c r="B24" s="153" t="s">
        <v>437</v>
      </c>
      <c r="C24" s="166">
        <v>208231411815</v>
      </c>
      <c r="D24" s="154"/>
      <c r="E24" s="155" t="s">
        <v>461</v>
      </c>
      <c r="F24" s="156"/>
      <c r="G24" s="157" t="s">
        <v>76</v>
      </c>
    </row>
    <row r="25" spans="1:7" ht="19.5" customHeight="1">
      <c r="A25" s="157">
        <f t="shared" si="0"/>
        <v>18</v>
      </c>
      <c r="B25" s="153" t="s">
        <v>438</v>
      </c>
      <c r="C25" s="166">
        <v>209341417445</v>
      </c>
      <c r="D25" s="154"/>
      <c r="E25" s="155" t="s">
        <v>462</v>
      </c>
      <c r="F25" s="156"/>
      <c r="G25" s="157" t="s">
        <v>26</v>
      </c>
    </row>
    <row r="26" spans="1:7" ht="19.5" customHeight="1">
      <c r="A26" s="157">
        <f t="shared" si="0"/>
        <v>19</v>
      </c>
      <c r="B26" s="153" t="s">
        <v>439</v>
      </c>
      <c r="C26" s="166">
        <v>408342413163</v>
      </c>
      <c r="D26" s="154"/>
      <c r="E26" s="155" t="s">
        <v>462</v>
      </c>
      <c r="F26" s="156"/>
      <c r="G26" s="157" t="s">
        <v>26</v>
      </c>
    </row>
    <row r="27" spans="1:7" ht="19.5" customHeight="1">
      <c r="A27" s="157">
        <f t="shared" si="0"/>
        <v>20</v>
      </c>
      <c r="B27" s="153" t="s">
        <v>440</v>
      </c>
      <c r="C27" s="166">
        <v>408342417755</v>
      </c>
      <c r="D27" s="154"/>
      <c r="E27" s="155" t="s">
        <v>462</v>
      </c>
      <c r="F27" s="156"/>
      <c r="G27" s="157" t="s">
        <v>26</v>
      </c>
    </row>
    <row r="28" spans="1:7" ht="19.5" customHeight="1">
      <c r="A28" s="157">
        <f t="shared" si="0"/>
        <v>21</v>
      </c>
      <c r="B28" s="153" t="s">
        <v>441</v>
      </c>
      <c r="C28" s="166">
        <v>208412418136</v>
      </c>
      <c r="D28" s="154"/>
      <c r="E28" s="155" t="s">
        <v>463</v>
      </c>
      <c r="F28" s="156"/>
      <c r="G28" s="157" t="s">
        <v>75</v>
      </c>
    </row>
    <row r="29" spans="1:7" ht="19.5" customHeight="1">
      <c r="A29" s="157">
        <f t="shared" si="0"/>
        <v>22</v>
      </c>
      <c r="B29" s="153" t="s">
        <v>442</v>
      </c>
      <c r="C29" s="166">
        <v>209412421030</v>
      </c>
      <c r="D29" s="154"/>
      <c r="E29" s="155" t="s">
        <v>463</v>
      </c>
      <c r="F29" s="156"/>
      <c r="G29" s="157" t="s">
        <v>75</v>
      </c>
    </row>
    <row r="30" spans="1:7" ht="19.5" customHeight="1">
      <c r="A30" s="157">
        <f t="shared" si="0"/>
        <v>23</v>
      </c>
      <c r="B30" s="153" t="s">
        <v>443</v>
      </c>
      <c r="C30" s="166">
        <v>208412418102</v>
      </c>
      <c r="D30" s="154"/>
      <c r="E30" s="155" t="s">
        <v>464</v>
      </c>
      <c r="F30" s="156"/>
      <c r="G30" s="157" t="s">
        <v>75</v>
      </c>
    </row>
    <row r="31" spans="1:7" ht="19.5" customHeight="1">
      <c r="A31" s="157">
        <f t="shared" si="0"/>
        <v>24</v>
      </c>
      <c r="B31" s="158" t="s">
        <v>445</v>
      </c>
      <c r="C31" s="167">
        <v>409413422516</v>
      </c>
      <c r="D31" s="154"/>
      <c r="E31" s="108" t="s">
        <v>465</v>
      </c>
      <c r="F31" s="159"/>
      <c r="G31" s="160" t="s">
        <v>75</v>
      </c>
    </row>
    <row r="32" spans="1:7" ht="19.5" customHeight="1">
      <c r="A32" s="157">
        <f t="shared" si="0"/>
        <v>25</v>
      </c>
      <c r="B32" s="153" t="s">
        <v>444</v>
      </c>
      <c r="C32" s="166">
        <v>409413421888</v>
      </c>
      <c r="D32" s="154"/>
      <c r="E32" s="155" t="s">
        <v>464</v>
      </c>
      <c r="F32" s="156"/>
      <c r="G32" s="157" t="s">
        <v>75</v>
      </c>
    </row>
    <row r="33" spans="1:7" ht="19.5" customHeight="1">
      <c r="A33" s="157">
        <f t="shared" si="0"/>
        <v>26</v>
      </c>
      <c r="B33" s="153" t="s">
        <v>446</v>
      </c>
      <c r="C33" s="166">
        <v>408422418569</v>
      </c>
      <c r="D33" s="154"/>
      <c r="E33" s="155" t="s">
        <v>466</v>
      </c>
      <c r="F33" s="156"/>
      <c r="G33" s="157" t="s">
        <v>75</v>
      </c>
    </row>
    <row r="34" spans="1:7" ht="19.5" customHeight="1">
      <c r="A34" s="157">
        <f t="shared" si="0"/>
        <v>27</v>
      </c>
      <c r="B34" s="153" t="s">
        <v>447</v>
      </c>
      <c r="C34" s="166">
        <v>209533425521</v>
      </c>
      <c r="D34" s="154"/>
      <c r="E34" s="155" t="s">
        <v>467</v>
      </c>
      <c r="F34" s="156"/>
      <c r="G34" s="157" t="s">
        <v>89</v>
      </c>
    </row>
    <row r="35" spans="1:8" ht="19.5" customHeight="1">
      <c r="A35" s="157">
        <f t="shared" si="0"/>
        <v>28</v>
      </c>
      <c r="B35" s="158" t="s">
        <v>488</v>
      </c>
      <c r="C35" s="167">
        <v>209544425475</v>
      </c>
      <c r="D35" s="154"/>
      <c r="E35" s="108" t="s">
        <v>468</v>
      </c>
      <c r="F35" s="159"/>
      <c r="G35" s="160" t="s">
        <v>89</v>
      </c>
      <c r="H35">
        <v>3.15</v>
      </c>
    </row>
    <row r="36" spans="1:7" ht="19.5" customHeight="1">
      <c r="A36" s="157">
        <f t="shared" si="0"/>
        <v>29</v>
      </c>
      <c r="B36" s="153" t="s">
        <v>448</v>
      </c>
      <c r="C36" s="166">
        <v>208544412013</v>
      </c>
      <c r="D36" s="154"/>
      <c r="E36" s="155" t="s">
        <v>468</v>
      </c>
      <c r="F36" s="156"/>
      <c r="G36" s="157" t="s">
        <v>89</v>
      </c>
    </row>
    <row r="37" spans="1:7" ht="19.5" customHeight="1">
      <c r="A37" s="157">
        <f t="shared" si="0"/>
        <v>30</v>
      </c>
      <c r="B37" s="153" t="s">
        <v>449</v>
      </c>
      <c r="C37" s="166">
        <v>208544412011</v>
      </c>
      <c r="D37" s="154"/>
      <c r="E37" s="155" t="s">
        <v>468</v>
      </c>
      <c r="F37" s="156"/>
      <c r="G37" s="157" t="s">
        <v>89</v>
      </c>
    </row>
    <row r="38" spans="1:7" ht="19.5" customHeight="1">
      <c r="A38" s="157">
        <f t="shared" si="0"/>
        <v>31</v>
      </c>
      <c r="B38" s="153" t="s">
        <v>450</v>
      </c>
      <c r="C38" s="166">
        <v>208544412012</v>
      </c>
      <c r="D38" s="154"/>
      <c r="E38" s="155" t="s">
        <v>468</v>
      </c>
      <c r="F38" s="156"/>
      <c r="G38" s="157" t="s">
        <v>89</v>
      </c>
    </row>
    <row r="39" spans="1:7" ht="19.5" customHeight="1">
      <c r="A39" s="157">
        <f t="shared" si="0"/>
        <v>32</v>
      </c>
      <c r="B39" s="153" t="s">
        <v>451</v>
      </c>
      <c r="C39" s="166">
        <v>209544425481</v>
      </c>
      <c r="D39" s="154"/>
      <c r="E39" s="155" t="s">
        <v>469</v>
      </c>
      <c r="F39" s="156"/>
      <c r="G39" s="157" t="s">
        <v>89</v>
      </c>
    </row>
    <row r="40" spans="1:7" ht="19.5" customHeight="1">
      <c r="A40" s="157">
        <f t="shared" si="0"/>
        <v>33</v>
      </c>
      <c r="B40" s="153" t="s">
        <v>452</v>
      </c>
      <c r="C40" s="166">
        <v>208711419539</v>
      </c>
      <c r="D40" s="154"/>
      <c r="E40" s="155" t="s">
        <v>470</v>
      </c>
      <c r="F40" s="156"/>
      <c r="G40" s="157" t="s">
        <v>474</v>
      </c>
    </row>
    <row r="41" spans="1:7" ht="19.5" customHeight="1">
      <c r="A41" s="157">
        <f t="shared" si="0"/>
        <v>34</v>
      </c>
      <c r="B41" s="153" t="s">
        <v>453</v>
      </c>
      <c r="C41" s="166">
        <v>409721425153</v>
      </c>
      <c r="D41" s="154"/>
      <c r="E41" s="155" t="s">
        <v>471</v>
      </c>
      <c r="F41" s="156"/>
      <c r="G41" s="157" t="s">
        <v>474</v>
      </c>
    </row>
    <row r="42" spans="1:7" ht="19.5" customHeight="1">
      <c r="A42" s="157">
        <f t="shared" si="0"/>
        <v>35</v>
      </c>
      <c r="B42" s="153" t="s">
        <v>454</v>
      </c>
      <c r="C42" s="166">
        <v>208811416028</v>
      </c>
      <c r="D42" s="154"/>
      <c r="E42" s="155" t="s">
        <v>472</v>
      </c>
      <c r="F42" s="156"/>
      <c r="G42" s="157" t="s">
        <v>160</v>
      </c>
    </row>
    <row r="43" spans="1:7" ht="19.5" customHeight="1">
      <c r="A43" s="165">
        <f t="shared" si="0"/>
        <v>36</v>
      </c>
      <c r="B43" s="161" t="s">
        <v>455</v>
      </c>
      <c r="C43" s="168">
        <v>209831419766</v>
      </c>
      <c r="D43" s="162"/>
      <c r="E43" s="163" t="s">
        <v>473</v>
      </c>
      <c r="F43" s="164"/>
      <c r="G43" s="165" t="s">
        <v>160</v>
      </c>
    </row>
    <row r="44" spans="1:7" ht="14.25">
      <c r="A44" s="22"/>
      <c r="B44" s="68"/>
      <c r="C44" s="69"/>
      <c r="D44" s="70"/>
      <c r="E44" s="68"/>
      <c r="F44" s="68"/>
      <c r="G44" s="70"/>
    </row>
    <row r="45" ht="14.25">
      <c r="E45" s="138"/>
    </row>
    <row r="46" ht="14.25">
      <c r="E46" s="138" t="s">
        <v>486</v>
      </c>
    </row>
    <row r="47" ht="14.25">
      <c r="E47" s="135"/>
    </row>
    <row r="48" ht="14.25">
      <c r="E48" s="135"/>
    </row>
    <row r="49" ht="14.25">
      <c r="E49" s="138" t="s">
        <v>493</v>
      </c>
    </row>
    <row r="50" ht="14.25">
      <c r="E50" s="135"/>
    </row>
    <row r="51" ht="14.25">
      <c r="E51" s="138" t="s">
        <v>484</v>
      </c>
    </row>
    <row r="52" ht="14.25">
      <c r="E52" s="138" t="s">
        <v>485</v>
      </c>
    </row>
  </sheetData>
  <sheetProtection/>
  <mergeCells count="3">
    <mergeCell ref="A4:G4"/>
    <mergeCell ref="A5:G5"/>
    <mergeCell ref="E7:F7"/>
  </mergeCells>
  <printOptions/>
  <pageMargins left="0.55" right="0.39" top="0.51" bottom="0.49" header="0.3" footer="0.3"/>
  <pageSetup orientation="portrait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RedKom</cp:lastModifiedBy>
  <cp:lastPrinted>2011-05-04T07:32:37Z</cp:lastPrinted>
  <dcterms:created xsi:type="dcterms:W3CDTF">2009-09-25T10:54:47Z</dcterms:created>
  <dcterms:modified xsi:type="dcterms:W3CDTF">2011-05-04T07:04:49Z</dcterms:modified>
  <cp:category/>
  <cp:version/>
  <cp:contentType/>
  <cp:contentStatus/>
</cp:coreProperties>
</file>